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4995" windowWidth="16170" windowHeight="7320" activeTab="0"/>
  </bookViews>
  <sheets>
    <sheet name="◎総括41" sheetId="1" r:id="rId1"/>
    <sheet name="◎表彰41" sheetId="2" r:id="rId2"/>
    <sheet name="◎40リーグ表印刷 (結果入力用)" sheetId="3" r:id="rId3"/>
    <sheet name="Sheet1" sheetId="4" r:id="rId4"/>
  </sheets>
  <definedNames>
    <definedName name="_xlnm.Print_Area" localSheetId="2">'◎40リーグ表印刷 (結果入力用)'!$A$1:$AG$474</definedName>
    <definedName name="_xlnm.Print_Area" localSheetId="0">'◎総括41'!$A$1:$AR$57</definedName>
    <definedName name="_xlnm.Print_Area" localSheetId="1">'◎表彰41'!$A$1:$G$30</definedName>
  </definedNames>
  <calcPr fullCalcOnLoad="1"/>
</workbook>
</file>

<file path=xl/sharedStrings.xml><?xml version="1.0" encoding="utf-8"?>
<sst xmlns="http://schemas.openxmlformats.org/spreadsheetml/2006/main" count="2502" uniqueCount="251">
  <si>
    <t/>
  </si>
  <si>
    <t>津田A</t>
  </si>
  <si>
    <t>順位</t>
  </si>
  <si>
    <t>現在</t>
  </si>
  <si>
    <t>年</t>
  </si>
  <si>
    <t>A</t>
  </si>
  <si>
    <t>リーグ</t>
  </si>
  <si>
    <t>全</t>
  </si>
  <si>
    <t>試合</t>
  </si>
  <si>
    <t>ｎC2＝n*(n-1)/(2*1)</t>
  </si>
  <si>
    <t>チーム</t>
  </si>
  <si>
    <t>消化試合数</t>
  </si>
  <si>
    <t>残試合数</t>
  </si>
  <si>
    <t>勝</t>
  </si>
  <si>
    <t>負</t>
  </si>
  <si>
    <t>引分</t>
  </si>
  <si>
    <t>勝点</t>
  </si>
  <si>
    <t>総得点</t>
  </si>
  <si>
    <t>総失点</t>
  </si>
  <si>
    <t>得失差</t>
  </si>
  <si>
    <t>得失差
下順位</t>
  </si>
  <si>
    <t>総得点
下順位</t>
  </si>
  <si>
    <t>順位決定数値</t>
  </si>
  <si>
    <t>B</t>
  </si>
  <si>
    <t>リーグ</t>
  </si>
  <si>
    <t>ｎC2＝n*(n-1)/(2*1)</t>
  </si>
  <si>
    <t>チーム</t>
  </si>
  <si>
    <t>C</t>
  </si>
  <si>
    <t>D</t>
  </si>
  <si>
    <t>E</t>
  </si>
  <si>
    <t>A</t>
  </si>
  <si>
    <t>C</t>
  </si>
  <si>
    <t>A</t>
  </si>
  <si>
    <t>リーグ</t>
  </si>
  <si>
    <t>ｎC2＝n*(n-1)/(2*1)</t>
  </si>
  <si>
    <t>チーム</t>
  </si>
  <si>
    <t>C</t>
  </si>
  <si>
    <t>B</t>
  </si>
  <si>
    <t>D</t>
  </si>
  <si>
    <t>E</t>
  </si>
  <si>
    <t>学年</t>
  </si>
  <si>
    <t>参加
チーム数</t>
  </si>
  <si>
    <t>総試合数</t>
  </si>
  <si>
    <t>総勝数</t>
  </si>
  <si>
    <t>総負数</t>
  </si>
  <si>
    <t>総引分数</t>
  </si>
  <si>
    <t>1位チーム</t>
  </si>
  <si>
    <t>2位チーム</t>
  </si>
  <si>
    <t>3位チーム</t>
  </si>
  <si>
    <t>6年</t>
  </si>
  <si>
    <t>計</t>
  </si>
  <si>
    <t>5年</t>
  </si>
  <si>
    <t>4年</t>
  </si>
  <si>
    <t>3年</t>
  </si>
  <si>
    <t>合　　計</t>
  </si>
  <si>
    <t>白浜Ｂ</t>
  </si>
  <si>
    <t>津田Ｂ</t>
  </si>
  <si>
    <t>妻鹿</t>
  </si>
  <si>
    <t>やわた</t>
  </si>
  <si>
    <t>峰相</t>
  </si>
  <si>
    <t>大塩</t>
  </si>
  <si>
    <t>御国野</t>
  </si>
  <si>
    <t>津田Ａ</t>
  </si>
  <si>
    <t>白浜Ａ</t>
  </si>
  <si>
    <t>三位</t>
  </si>
  <si>
    <t>二位</t>
  </si>
  <si>
    <t>優勝</t>
  </si>
  <si>
    <t>３年</t>
  </si>
  <si>
    <t>４年</t>
  </si>
  <si>
    <t>安室A</t>
  </si>
  <si>
    <t>５年</t>
  </si>
  <si>
    <t>安室Ｂ</t>
  </si>
  <si>
    <t>６年</t>
  </si>
  <si>
    <t>敗</t>
  </si>
  <si>
    <t>分</t>
  </si>
  <si>
    <t>勝</t>
  </si>
  <si>
    <t>７位</t>
  </si>
  <si>
    <t>６位</t>
  </si>
  <si>
    <t>５位</t>
  </si>
  <si>
    <t>４位</t>
  </si>
  <si>
    <t>３位</t>
  </si>
  <si>
    <t>２位</t>
  </si>
  <si>
    <t>１位</t>
  </si>
  <si>
    <t>）</t>
  </si>
  <si>
    <t>ゴール</t>
  </si>
  <si>
    <t>(</t>
  </si>
  <si>
    <t>3年</t>
  </si>
  <si>
    <t>4年</t>
  </si>
  <si>
    <t>5年</t>
  </si>
  <si>
    <t>6年</t>
  </si>
  <si>
    <t>大塚杯　Eリーグ</t>
  </si>
  <si>
    <t>育成会長杯　Dリーグ</t>
  </si>
  <si>
    <t>協会長杯　Cリーグ</t>
  </si>
  <si>
    <t>毎日新聞社杯　Bリーグ</t>
  </si>
  <si>
    <t>市長杯　Aリーグ</t>
  </si>
  <si>
    <t>総得点</t>
  </si>
  <si>
    <t>得点数</t>
  </si>
  <si>
    <t>試合総数　</t>
  </si>
  <si>
    <t>参加ﾁｰﾑ　</t>
  </si>
  <si>
    <t>参加人数</t>
  </si>
  <si>
    <t>ﾌｪｱﾌﾟﾚｲ賞</t>
  </si>
  <si>
    <t>白浜A</t>
  </si>
  <si>
    <t>網干</t>
  </si>
  <si>
    <t>山田</t>
  </si>
  <si>
    <t>別所</t>
  </si>
  <si>
    <t>英賀保A</t>
  </si>
  <si>
    <t>香寺</t>
  </si>
  <si>
    <t>広畑A</t>
  </si>
  <si>
    <t>夢前</t>
  </si>
  <si>
    <t>城北A</t>
  </si>
  <si>
    <t>四郷</t>
  </si>
  <si>
    <t>余部</t>
  </si>
  <si>
    <t>水上</t>
  </si>
  <si>
    <t>勝原</t>
  </si>
  <si>
    <t>神崎</t>
  </si>
  <si>
    <t>城北B</t>
  </si>
  <si>
    <t>白鷺B</t>
  </si>
  <si>
    <t>荒川</t>
  </si>
  <si>
    <t>砥堀</t>
  </si>
  <si>
    <t>白浜B</t>
  </si>
  <si>
    <t>広畑B</t>
  </si>
  <si>
    <t>英賀保B</t>
  </si>
  <si>
    <t>城北C</t>
  </si>
  <si>
    <t>白鷺C</t>
  </si>
  <si>
    <t>津田A</t>
  </si>
  <si>
    <t>船場</t>
  </si>
  <si>
    <t>白鳥</t>
  </si>
  <si>
    <t>白鷺A</t>
  </si>
  <si>
    <t>津田B</t>
  </si>
  <si>
    <t>安室B</t>
  </si>
  <si>
    <t>安室</t>
  </si>
  <si>
    <t>香寺A</t>
  </si>
  <si>
    <t>英賀保</t>
  </si>
  <si>
    <t>香寺B</t>
  </si>
  <si>
    <t>広畑Ｂ</t>
  </si>
  <si>
    <t>安室Ａ</t>
  </si>
  <si>
    <t>広畑Ａ</t>
  </si>
  <si>
    <t>城北Ａ</t>
  </si>
  <si>
    <t>平成２６年度</t>
  </si>
  <si>
    <t>勝原A</t>
  </si>
  <si>
    <t>白浜</t>
  </si>
  <si>
    <t>やわた</t>
  </si>
  <si>
    <t>勝原B</t>
  </si>
  <si>
    <t>神埼</t>
  </si>
  <si>
    <t>全</t>
  </si>
  <si>
    <t>試合</t>
  </si>
  <si>
    <t>勝</t>
  </si>
  <si>
    <t>負</t>
  </si>
  <si>
    <t>引分</t>
  </si>
  <si>
    <t>勝点</t>
  </si>
  <si>
    <t>総失点</t>
  </si>
  <si>
    <t>得失差</t>
  </si>
  <si>
    <t>3A</t>
  </si>
  <si>
    <t>3B</t>
  </si>
  <si>
    <t>3C</t>
  </si>
  <si>
    <t>3D</t>
  </si>
  <si>
    <t>3E</t>
  </si>
  <si>
    <t>西播</t>
  </si>
  <si>
    <t>やわた</t>
  </si>
  <si>
    <t>西播</t>
  </si>
  <si>
    <t>大津茂</t>
  </si>
  <si>
    <t>4A</t>
  </si>
  <si>
    <t>4B</t>
  </si>
  <si>
    <t>4C</t>
  </si>
  <si>
    <t>4D</t>
  </si>
  <si>
    <t>4E</t>
  </si>
  <si>
    <t>まとめ</t>
  </si>
  <si>
    <t>第４１回 姫路市少年サッカー友好リーグ結果（平成２６年１１月２日～平成２７年３月１日）</t>
  </si>
  <si>
    <t>第４１回　姫路市少年サッカー友好リーグ成績一覧表</t>
  </si>
  <si>
    <t>平成26年11月2日～平成27年3月1日</t>
  </si>
  <si>
    <t>津田A</t>
  </si>
  <si>
    <t>安室A</t>
  </si>
  <si>
    <t>網干</t>
  </si>
  <si>
    <t>妻鹿</t>
  </si>
  <si>
    <t>英賀保A</t>
  </si>
  <si>
    <t>御国野</t>
  </si>
  <si>
    <t>広畑A</t>
  </si>
  <si>
    <t>白鷺A</t>
  </si>
  <si>
    <t>勝原</t>
  </si>
  <si>
    <t>峰相</t>
  </si>
  <si>
    <t>荒川</t>
  </si>
  <si>
    <t>安室B</t>
  </si>
  <si>
    <t>広畑B</t>
  </si>
  <si>
    <t>津田B</t>
  </si>
  <si>
    <t>安室</t>
  </si>
  <si>
    <t>林田</t>
  </si>
  <si>
    <t>余部</t>
  </si>
  <si>
    <t>妻鹿・勝原</t>
  </si>
  <si>
    <t>白浜B</t>
  </si>
  <si>
    <t>大塩</t>
  </si>
  <si>
    <t>四郷</t>
  </si>
  <si>
    <t>船場</t>
  </si>
  <si>
    <t>白鷺Ｂ</t>
  </si>
  <si>
    <t>Aリーグ</t>
  </si>
  <si>
    <t>Bリーグ</t>
  </si>
  <si>
    <t>Cリーグ</t>
  </si>
  <si>
    <t>Dリーグ</t>
  </si>
  <si>
    <t>Eリーグ</t>
  </si>
  <si>
    <t>Aリーグ</t>
  </si>
  <si>
    <t>Bリーグ</t>
  </si>
  <si>
    <t>Cリーグ</t>
  </si>
  <si>
    <t>Dリーグ</t>
  </si>
  <si>
    <t>Eリーグ</t>
  </si>
  <si>
    <t>Bリーグ</t>
  </si>
  <si>
    <t>やわた</t>
  </si>
  <si>
    <t>Cリーグ</t>
  </si>
  <si>
    <t>Dリーグ</t>
  </si>
  <si>
    <t>Eリーグ</t>
  </si>
  <si>
    <t>西播</t>
  </si>
  <si>
    <t>Bリーグ</t>
  </si>
  <si>
    <t>Dリーグ</t>
  </si>
  <si>
    <t>Eリーグ</t>
  </si>
  <si>
    <t>第４１回友好リーグ　表彰</t>
  </si>
  <si>
    <t>神崎</t>
  </si>
  <si>
    <t>大津茂</t>
  </si>
  <si>
    <t>林田</t>
  </si>
  <si>
    <t>5A</t>
  </si>
  <si>
    <t>5B</t>
  </si>
  <si>
    <t>5C</t>
  </si>
  <si>
    <t>5D</t>
  </si>
  <si>
    <t>5E</t>
  </si>
  <si>
    <t>やわた</t>
  </si>
  <si>
    <t>6A</t>
  </si>
  <si>
    <t>6B</t>
  </si>
  <si>
    <t>6C</t>
  </si>
  <si>
    <t>6D</t>
  </si>
  <si>
    <t>6E</t>
  </si>
  <si>
    <t>英賀保Ａ</t>
  </si>
  <si>
    <t>白鷺Ａ</t>
  </si>
  <si>
    <t>妻鹿・勝原</t>
  </si>
  <si>
    <t>香寺Ｂ</t>
  </si>
  <si>
    <t>西播</t>
  </si>
  <si>
    <t>英賀保Ｂ</t>
  </si>
  <si>
    <t>白鷺Ｂ</t>
  </si>
  <si>
    <t>砥堀</t>
  </si>
  <si>
    <t>やわた</t>
  </si>
  <si>
    <t>西播</t>
  </si>
  <si>
    <t>リーグ</t>
  </si>
  <si>
    <t>A</t>
  </si>
  <si>
    <t>B</t>
  </si>
  <si>
    <t>C</t>
  </si>
  <si>
    <t>D</t>
  </si>
  <si>
    <t>E</t>
  </si>
  <si>
    <t>やわた</t>
  </si>
  <si>
    <t>(</t>
  </si>
  <si>
    <t>ゴール</t>
  </si>
  <si>
    <t>）</t>
  </si>
  <si>
    <t>山田</t>
  </si>
  <si>
    <t>英賀保</t>
  </si>
  <si>
    <t>津田Ａ</t>
  </si>
  <si>
    <t>白浜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</si>
</sst>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(&quot;0&quot; ゴール)&quot;"/>
    <numFmt numFmtId="178" formatCode="#,##0&quot; 点&quot;"/>
    <numFmt numFmtId="179" formatCode="#,##0_ &quot; 点&quot;"/>
    <numFmt numFmtId="180" formatCode="0&quot; 試合&quot;"/>
    <numFmt numFmtId="181" formatCode="0&quot; リーグ&quot;"/>
    <numFmt numFmtId="182" formatCode="#,##0&quot; チーム&quot;"/>
    <numFmt numFmtId="183" formatCode="#,##0&quot; 人&quot;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11"/>
      <color indexed="8"/>
      <name val="HGP教科書体"/>
      <family val="1"/>
    </font>
    <font>
      <b/>
      <sz val="11"/>
      <color indexed="8"/>
      <name val="HGP教科書体"/>
      <family val="1"/>
    </font>
    <font>
      <b/>
      <sz val="11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10"/>
      <color indexed="8"/>
      <name val="HGP教科書体"/>
      <family val="1"/>
    </font>
    <font>
      <sz val="10"/>
      <color indexed="8"/>
      <name val="HGP教科書体"/>
      <family val="1"/>
    </font>
    <font>
      <sz val="11"/>
      <color indexed="8"/>
      <name val="HGP明朝B"/>
      <family val="1"/>
    </font>
    <font>
      <b/>
      <sz val="11"/>
      <color indexed="8"/>
      <name val="HGP明朝B"/>
      <family val="1"/>
    </font>
    <font>
      <sz val="10"/>
      <color indexed="8"/>
      <name val="HGP明朝B"/>
      <family val="1"/>
    </font>
    <font>
      <sz val="11"/>
      <color indexed="10"/>
      <name val="ＭＳ Ｐゴシック"/>
      <family val="3"/>
    </font>
    <font>
      <sz val="10"/>
      <color indexed="10"/>
      <name val="HGP教科書体"/>
      <family val="1"/>
    </font>
    <font>
      <b/>
      <sz val="10"/>
      <color indexed="10"/>
      <name val="HGP教科書体"/>
      <family val="1"/>
    </font>
    <font>
      <b/>
      <sz val="10"/>
      <color indexed="10"/>
      <name val="HGP明朝B"/>
      <family val="1"/>
    </font>
    <font>
      <b/>
      <sz val="10"/>
      <color indexed="8"/>
      <name val="HGP明朝B"/>
      <family val="1"/>
    </font>
    <font>
      <b/>
      <sz val="11"/>
      <color indexed="10"/>
      <name val="HGP明朝B"/>
      <family val="1"/>
    </font>
    <font>
      <sz val="8"/>
      <color indexed="8"/>
      <name val="HGP教科書体"/>
      <family val="1"/>
    </font>
    <font>
      <b/>
      <sz val="12"/>
      <color indexed="8"/>
      <name val="HGP教科書体"/>
      <family val="1"/>
    </font>
    <font>
      <b/>
      <sz val="11"/>
      <name val="HG丸ｺﾞｼｯｸM-PRO"/>
      <family val="3"/>
    </font>
    <font>
      <b/>
      <i/>
      <u val="single"/>
      <sz val="18"/>
      <name val="ＭＳ Ｐゴシック"/>
      <family val="3"/>
    </font>
    <font>
      <sz val="14"/>
      <name val="ＭＳ Ｐゴシック"/>
      <family val="3"/>
    </font>
    <font>
      <b/>
      <sz val="10"/>
      <color indexed="8"/>
      <name val="HG丸ｺﾞｼｯｸM-PRO"/>
      <family val="3"/>
    </font>
    <font>
      <b/>
      <sz val="10"/>
      <name val="HG丸ｺﾞｼｯｸM-PRO"/>
      <family val="3"/>
    </font>
    <font>
      <sz val="10"/>
      <name val="HG丸ｺﾞｼｯｸM-PRO"/>
      <family val="3"/>
    </font>
    <font>
      <sz val="10"/>
      <color indexed="9"/>
      <name val="HG丸ｺﾞｼｯｸM-PRO"/>
      <family val="3"/>
    </font>
    <font>
      <b/>
      <sz val="10"/>
      <color indexed="9"/>
      <name val="HG丸ｺﾞｼｯｸM-PRO"/>
      <family val="3"/>
    </font>
    <font>
      <sz val="11"/>
      <name val="HGP明朝B"/>
      <family val="1"/>
    </font>
    <font>
      <sz val="10"/>
      <color indexed="8"/>
      <name val="AR P丸ゴシック体M"/>
      <family val="3"/>
    </font>
    <font>
      <sz val="11"/>
      <color indexed="8"/>
      <name val="AR P丸ゴシック体M"/>
      <family val="3"/>
    </font>
    <font>
      <sz val="10"/>
      <color indexed="10"/>
      <name val="AR P丸ゴシック体M"/>
      <family val="3"/>
    </font>
    <font>
      <sz val="11"/>
      <color indexed="10"/>
      <name val="AR P丸ゴシック体M"/>
      <family val="3"/>
    </font>
    <font>
      <b/>
      <sz val="14"/>
      <color indexed="8"/>
      <name val="AR P丸ゴシック体M"/>
      <family val="3"/>
    </font>
    <font>
      <b/>
      <sz val="11"/>
      <color indexed="8"/>
      <name val="AR P丸ゴシック体M"/>
      <family val="3"/>
    </font>
    <font>
      <b/>
      <sz val="10"/>
      <color indexed="8"/>
      <name val="AR P丸ゴシック体M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 diagonalUp="1">
      <left style="thin"/>
      <right style="thin"/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 diagonalUp="1">
      <left style="thin"/>
      <right style="thin"/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4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75" fillId="32" borderId="0" applyNumberFormat="0" applyBorder="0" applyAlignment="0" applyProtection="0"/>
  </cellStyleXfs>
  <cellXfs count="604">
    <xf numFmtId="0" fontId="0" fillId="0" borderId="0" xfId="0" applyFont="1" applyAlignment="1">
      <alignment vertical="center"/>
    </xf>
    <xf numFmtId="0" fontId="10" fillId="0" borderId="0" xfId="60" applyFont="1">
      <alignment vertical="center"/>
      <protection/>
    </xf>
    <xf numFmtId="0" fontId="11" fillId="0" borderId="0" xfId="60" applyFont="1" applyFill="1" applyProtection="1">
      <alignment vertical="center"/>
      <protection/>
    </xf>
    <xf numFmtId="0" fontId="11" fillId="0" borderId="0" xfId="60" applyFont="1" applyProtection="1">
      <alignment vertical="center"/>
      <protection/>
    </xf>
    <xf numFmtId="0" fontId="10" fillId="0" borderId="0" xfId="60" applyFont="1" applyProtection="1">
      <alignment vertical="center"/>
      <protection/>
    </xf>
    <xf numFmtId="0" fontId="15" fillId="0" borderId="0" xfId="60" applyFont="1" applyBorder="1" applyAlignment="1" applyProtection="1">
      <alignment vertical="center" shrinkToFit="1"/>
      <protection/>
    </xf>
    <xf numFmtId="0" fontId="11" fillId="0" borderId="0" xfId="60" applyFont="1" applyAlignment="1" applyProtection="1">
      <alignment vertical="center" shrinkToFit="1"/>
      <protection/>
    </xf>
    <xf numFmtId="0" fontId="10" fillId="0" borderId="0" xfId="60" applyFont="1" applyAlignment="1">
      <alignment vertical="center" shrinkToFit="1"/>
      <protection/>
    </xf>
    <xf numFmtId="0" fontId="11" fillId="0" borderId="0" xfId="60" applyFont="1" applyAlignment="1" applyProtection="1">
      <alignment horizontal="right" vertical="center"/>
      <protection/>
    </xf>
    <xf numFmtId="0" fontId="16" fillId="0" borderId="0" xfId="60" applyFont="1" applyProtection="1">
      <alignment vertical="center"/>
      <protection/>
    </xf>
    <xf numFmtId="0" fontId="16" fillId="0" borderId="0" xfId="60" applyFont="1" applyAlignment="1" applyProtection="1">
      <alignment horizontal="center" vertical="center"/>
      <protection/>
    </xf>
    <xf numFmtId="0" fontId="16" fillId="0" borderId="0" xfId="60" applyFont="1" applyBorder="1" applyAlignment="1">
      <alignment horizontal="center" vertical="center" shrinkToFit="1"/>
      <protection/>
    </xf>
    <xf numFmtId="0" fontId="16" fillId="0" borderId="0" xfId="60" applyFont="1" applyBorder="1" applyAlignment="1">
      <alignment horizontal="right" vertical="center"/>
      <protection/>
    </xf>
    <xf numFmtId="0" fontId="16" fillId="0" borderId="10" xfId="60" applyFont="1" applyBorder="1" applyAlignment="1">
      <alignment horizontal="right" vertical="center"/>
      <protection/>
    </xf>
    <xf numFmtId="0" fontId="16" fillId="0" borderId="11" xfId="60" applyFont="1" applyBorder="1" applyAlignment="1">
      <alignment horizontal="left" vertical="center"/>
      <protection/>
    </xf>
    <xf numFmtId="0" fontId="16" fillId="0" borderId="12" xfId="60" applyFont="1" applyBorder="1" applyAlignment="1">
      <alignment horizontal="right" vertical="center"/>
      <protection/>
    </xf>
    <xf numFmtId="0" fontId="15" fillId="0" borderId="0" xfId="60" applyFont="1" applyFill="1" applyBorder="1" applyAlignment="1" applyProtection="1">
      <alignment horizontal="center" vertical="center" shrinkToFit="1"/>
      <protection/>
    </xf>
    <xf numFmtId="0" fontId="16" fillId="0" borderId="0" xfId="60" applyFont="1" applyBorder="1" applyAlignment="1">
      <alignment horizontal="left"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10" fillId="0" borderId="0" xfId="60" applyFont="1" applyFill="1" applyProtection="1">
      <alignment vertical="center"/>
      <protection/>
    </xf>
    <xf numFmtId="0" fontId="16" fillId="0" borderId="0" xfId="60" applyFont="1" applyBorder="1" applyAlignment="1">
      <alignment vertical="center"/>
      <protection/>
    </xf>
    <xf numFmtId="0" fontId="10" fillId="0" borderId="0" xfId="60" applyFont="1" applyBorder="1" applyAlignment="1">
      <alignment vertical="center"/>
      <protection/>
    </xf>
    <xf numFmtId="0" fontId="17" fillId="0" borderId="0" xfId="60" applyFont="1" applyBorder="1" applyAlignment="1">
      <alignment horizontal="center" vertical="center" shrinkToFit="1"/>
      <protection/>
    </xf>
    <xf numFmtId="0" fontId="17" fillId="0" borderId="0" xfId="60" applyFont="1">
      <alignment vertical="center"/>
      <protection/>
    </xf>
    <xf numFmtId="0" fontId="18" fillId="0" borderId="0" xfId="60" applyFont="1" applyProtection="1">
      <alignment vertical="center"/>
      <protection/>
    </xf>
    <xf numFmtId="0" fontId="17" fillId="0" borderId="0" xfId="60" applyFont="1" applyProtection="1">
      <alignment vertical="center"/>
      <protection/>
    </xf>
    <xf numFmtId="0" fontId="19" fillId="0" borderId="0" xfId="60" applyFont="1" applyBorder="1" applyAlignment="1">
      <alignment horizontal="center" vertical="center" shrinkToFit="1"/>
      <protection/>
    </xf>
    <xf numFmtId="0" fontId="19" fillId="0" borderId="10" xfId="60" applyFont="1" applyBorder="1" applyAlignment="1">
      <alignment horizontal="center" vertical="center" shrinkToFit="1"/>
      <protection/>
    </xf>
    <xf numFmtId="0" fontId="17" fillId="0" borderId="10" xfId="60" applyFont="1" applyBorder="1" applyAlignment="1">
      <alignment horizontal="center" vertical="center" shrinkToFit="1"/>
      <protection/>
    </xf>
    <xf numFmtId="0" fontId="18" fillId="0" borderId="0" xfId="60" applyFont="1" applyBorder="1" applyAlignment="1" applyProtection="1">
      <alignment vertical="center" shrinkToFit="1"/>
      <protection/>
    </xf>
    <xf numFmtId="0" fontId="3" fillId="0" borderId="0" xfId="62">
      <alignment vertical="center"/>
      <protection/>
    </xf>
    <xf numFmtId="0" fontId="3" fillId="0" borderId="0" xfId="62" applyAlignment="1">
      <alignment horizontal="center" vertical="center"/>
      <protection/>
    </xf>
    <xf numFmtId="0" fontId="3" fillId="0" borderId="0" xfId="62" applyAlignment="1">
      <alignment horizontal="center" vertical="center" shrinkToFit="1"/>
      <protection/>
    </xf>
    <xf numFmtId="0" fontId="5" fillId="0" borderId="0" xfId="62" applyFo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0" xfId="62" applyFont="1">
      <alignment vertical="center"/>
      <protection/>
    </xf>
    <xf numFmtId="0" fontId="8" fillId="33" borderId="13" xfId="63" applyFont="1" applyFill="1" applyBorder="1">
      <alignment/>
      <protection/>
    </xf>
    <xf numFmtId="0" fontId="8" fillId="33" borderId="14" xfId="63" applyFont="1" applyFill="1" applyBorder="1">
      <alignment/>
      <protection/>
    </xf>
    <xf numFmtId="0" fontId="7" fillId="0" borderId="0" xfId="62" applyFont="1" applyAlignment="1">
      <alignment horizontal="center" vertical="center" shrinkToFit="1"/>
      <protection/>
    </xf>
    <xf numFmtId="0" fontId="8" fillId="0" borderId="0" xfId="63" applyFont="1">
      <alignment/>
      <protection/>
    </xf>
    <xf numFmtId="0" fontId="7" fillId="33" borderId="13" xfId="62" applyFont="1" applyFill="1" applyBorder="1">
      <alignment vertical="center"/>
      <protection/>
    </xf>
    <xf numFmtId="0" fontId="20" fillId="0" borderId="0" xfId="62" applyFont="1">
      <alignment vertical="center"/>
      <protection/>
    </xf>
    <xf numFmtId="0" fontId="10" fillId="0" borderId="0" xfId="60" applyFont="1" applyAlignment="1">
      <alignment vertical="center"/>
      <protection/>
    </xf>
    <xf numFmtId="0" fontId="5" fillId="0" borderId="0" xfId="62" applyFont="1" applyBorder="1">
      <alignment vertical="center"/>
      <protection/>
    </xf>
    <xf numFmtId="0" fontId="21" fillId="0" borderId="0" xfId="60" applyFont="1" applyProtection="1">
      <alignment vertical="center"/>
      <protection/>
    </xf>
    <xf numFmtId="0" fontId="22" fillId="34" borderId="15" xfId="60" applyFont="1" applyFill="1" applyBorder="1" applyAlignment="1" applyProtection="1">
      <alignment horizontal="right" vertical="center"/>
      <protection locked="0"/>
    </xf>
    <xf numFmtId="0" fontId="22" fillId="34" borderId="16" xfId="60" applyFont="1" applyFill="1" applyBorder="1" applyAlignment="1" applyProtection="1">
      <alignment horizontal="left" vertical="center"/>
      <protection locked="0"/>
    </xf>
    <xf numFmtId="0" fontId="15" fillId="34" borderId="15" xfId="60" applyFont="1" applyFill="1" applyBorder="1" applyAlignment="1" applyProtection="1">
      <alignment horizontal="right" vertical="center"/>
      <protection locked="0"/>
    </xf>
    <xf numFmtId="0" fontId="15" fillId="0" borderId="0" xfId="60" applyFont="1" applyBorder="1" applyAlignment="1">
      <alignment horizontal="center" vertical="center" shrinkToFit="1"/>
      <protection/>
    </xf>
    <xf numFmtId="0" fontId="15" fillId="34" borderId="17" xfId="60" applyFont="1" applyFill="1" applyBorder="1" applyAlignment="1" applyProtection="1">
      <alignment horizontal="left" vertical="center"/>
      <protection locked="0"/>
    </xf>
    <xf numFmtId="0" fontId="22" fillId="34" borderId="18" xfId="60" applyFont="1" applyFill="1" applyBorder="1" applyAlignment="1" applyProtection="1">
      <alignment horizontal="right" vertical="center"/>
      <protection locked="0"/>
    </xf>
    <xf numFmtId="0" fontId="22" fillId="34" borderId="19" xfId="60" applyFont="1" applyFill="1" applyBorder="1" applyAlignment="1" applyProtection="1">
      <alignment horizontal="left" vertical="center"/>
      <protection locked="0"/>
    </xf>
    <xf numFmtId="0" fontId="15" fillId="34" borderId="18" xfId="60" applyFont="1" applyFill="1" applyBorder="1" applyAlignment="1" applyProtection="1">
      <alignment horizontal="right" vertical="center"/>
      <protection locked="0"/>
    </xf>
    <xf numFmtId="0" fontId="15" fillId="0" borderId="20" xfId="60" applyFont="1" applyBorder="1" applyAlignment="1">
      <alignment horizontal="center" vertical="center" shrinkToFit="1"/>
      <protection/>
    </xf>
    <xf numFmtId="0" fontId="15" fillId="34" borderId="21" xfId="60" applyFont="1" applyFill="1" applyBorder="1" applyAlignment="1" applyProtection="1">
      <alignment horizontal="left" vertical="center"/>
      <protection locked="0"/>
    </xf>
    <xf numFmtId="0" fontId="15" fillId="0" borderId="10" xfId="60" applyFont="1" applyBorder="1" applyAlignment="1">
      <alignment horizontal="right" vertical="center"/>
      <protection/>
    </xf>
    <xf numFmtId="0" fontId="15" fillId="0" borderId="10" xfId="60" applyFont="1" applyBorder="1" applyAlignment="1">
      <alignment horizontal="center" vertical="center" shrinkToFit="1"/>
      <protection/>
    </xf>
    <xf numFmtId="0" fontId="15" fillId="0" borderId="11" xfId="60" applyFont="1" applyBorder="1" applyAlignment="1">
      <alignment horizontal="left" vertical="center"/>
      <protection/>
    </xf>
    <xf numFmtId="0" fontId="15" fillId="0" borderId="12" xfId="60" applyFont="1" applyBorder="1" applyAlignment="1">
      <alignment horizontal="right" vertical="center"/>
      <protection/>
    </xf>
    <xf numFmtId="0" fontId="24" fillId="0" borderId="0" xfId="60" applyFont="1" applyBorder="1" applyAlignment="1">
      <alignment horizontal="center" vertical="center" shrinkToFit="1"/>
      <protection/>
    </xf>
    <xf numFmtId="0" fontId="24" fillId="0" borderId="20" xfId="60" applyFont="1" applyBorder="1" applyAlignment="1">
      <alignment horizontal="center" vertical="center" shrinkToFit="1"/>
      <protection/>
    </xf>
    <xf numFmtId="0" fontId="24" fillId="0" borderId="10" xfId="60" applyFont="1" applyBorder="1" applyAlignment="1">
      <alignment horizontal="center" vertical="center" shrinkToFit="1"/>
      <protection/>
    </xf>
    <xf numFmtId="0" fontId="25" fillId="0" borderId="0" xfId="60" applyFont="1" applyBorder="1" applyAlignment="1">
      <alignment horizontal="center" vertical="center" shrinkToFit="1"/>
      <protection/>
    </xf>
    <xf numFmtId="0" fontId="18" fillId="0" borderId="0" xfId="60" applyFont="1" applyBorder="1" applyAlignment="1">
      <alignment horizontal="center" vertical="center" shrinkToFit="1"/>
      <protection/>
    </xf>
    <xf numFmtId="0" fontId="25" fillId="0" borderId="20" xfId="60" applyFont="1" applyBorder="1" applyAlignment="1">
      <alignment horizontal="center" vertical="center" shrinkToFit="1"/>
      <protection/>
    </xf>
    <xf numFmtId="0" fontId="18" fillId="0" borderId="20" xfId="60" applyFont="1" applyBorder="1" applyAlignment="1">
      <alignment horizontal="center" vertical="center" shrinkToFit="1"/>
      <protection/>
    </xf>
    <xf numFmtId="0" fontId="18" fillId="0" borderId="10" xfId="60" applyFont="1" applyBorder="1" applyAlignment="1">
      <alignment horizontal="center" vertical="center" shrinkToFit="1"/>
      <protection/>
    </xf>
    <xf numFmtId="0" fontId="15" fillId="34" borderId="15" xfId="60" applyFont="1" applyFill="1" applyBorder="1" applyAlignment="1" applyProtection="1">
      <alignment horizontal="right" vertical="center"/>
      <protection/>
    </xf>
    <xf numFmtId="0" fontId="18" fillId="0" borderId="0" xfId="60" applyFont="1" applyBorder="1" applyAlignment="1" applyProtection="1">
      <alignment horizontal="center" vertical="center" shrinkToFit="1"/>
      <protection/>
    </xf>
    <xf numFmtId="0" fontId="15" fillId="34" borderId="17" xfId="60" applyFont="1" applyFill="1" applyBorder="1" applyAlignment="1" applyProtection="1">
      <alignment horizontal="left" vertical="center"/>
      <protection/>
    </xf>
    <xf numFmtId="0" fontId="15" fillId="34" borderId="18" xfId="60" applyFont="1" applyFill="1" applyBorder="1" applyAlignment="1" applyProtection="1">
      <alignment horizontal="right" vertical="center"/>
      <protection/>
    </xf>
    <xf numFmtId="0" fontId="15" fillId="34" borderId="21" xfId="60" applyFont="1" applyFill="1" applyBorder="1" applyAlignment="1" applyProtection="1">
      <alignment horizontal="left" vertical="center"/>
      <protection/>
    </xf>
    <xf numFmtId="0" fontId="15" fillId="0" borderId="2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60" applyFont="1" applyBorder="1" applyAlignment="1" applyProtection="1">
      <alignment horizontal="right" vertical="center"/>
      <protection/>
    </xf>
    <xf numFmtId="0" fontId="22" fillId="0" borderId="12" xfId="60" applyFont="1" applyBorder="1" applyAlignment="1">
      <alignment horizontal="right" vertical="center"/>
      <protection/>
    </xf>
    <xf numFmtId="0" fontId="25" fillId="0" borderId="10" xfId="60" applyFont="1" applyBorder="1" applyAlignment="1">
      <alignment horizontal="center" vertical="center" shrinkToFit="1"/>
      <protection/>
    </xf>
    <xf numFmtId="0" fontId="22" fillId="0" borderId="11" xfId="60" applyFont="1" applyBorder="1" applyAlignment="1">
      <alignment horizontal="left" vertical="center"/>
      <protection/>
    </xf>
    <xf numFmtId="0" fontId="22" fillId="34" borderId="15" xfId="60" applyFont="1" applyFill="1" applyBorder="1" applyAlignment="1" applyProtection="1">
      <alignment horizontal="right" vertical="center"/>
      <protection/>
    </xf>
    <xf numFmtId="0" fontId="22" fillId="34" borderId="16" xfId="60" applyFont="1" applyFill="1" applyBorder="1" applyAlignment="1" applyProtection="1">
      <alignment horizontal="left" vertical="center"/>
      <protection/>
    </xf>
    <xf numFmtId="0" fontId="25" fillId="0" borderId="0" xfId="60" applyFont="1" applyBorder="1" applyAlignment="1" applyProtection="1">
      <alignment horizontal="center" vertical="center" shrinkToFit="1"/>
      <protection/>
    </xf>
    <xf numFmtId="0" fontId="22" fillId="0" borderId="10" xfId="60" applyFont="1" applyBorder="1" applyAlignment="1">
      <alignment horizontal="right" vertical="center"/>
      <protection/>
    </xf>
    <xf numFmtId="0" fontId="23" fillId="0" borderId="10" xfId="60" applyFont="1" applyBorder="1" applyAlignment="1">
      <alignment horizontal="center" vertical="center" shrinkToFit="1"/>
      <protection/>
    </xf>
    <xf numFmtId="0" fontId="12" fillId="0" borderId="0" xfId="60" applyFont="1" applyFill="1" applyProtection="1">
      <alignment vertical="center"/>
      <protection/>
    </xf>
    <xf numFmtId="0" fontId="13" fillId="0" borderId="0" xfId="60" applyFont="1" applyProtection="1">
      <alignment vertical="center"/>
      <protection/>
    </xf>
    <xf numFmtId="0" fontId="12" fillId="0" borderId="0" xfId="60" applyFont="1" applyAlignment="1" applyProtection="1">
      <alignment horizontal="right" vertical="center"/>
      <protection/>
    </xf>
    <xf numFmtId="0" fontId="10" fillId="0" borderId="0" xfId="60" applyFont="1">
      <alignment vertical="center"/>
      <protection/>
    </xf>
    <xf numFmtId="0" fontId="11" fillId="0" borderId="0" xfId="60" applyFont="1" applyFill="1" applyProtection="1">
      <alignment vertical="center"/>
      <protection/>
    </xf>
    <xf numFmtId="0" fontId="0" fillId="0" borderId="0" xfId="0" applyAlignment="1">
      <alignment vertical="center" shrinkToFit="1"/>
    </xf>
    <xf numFmtId="0" fontId="14" fillId="0" borderId="23" xfId="60" applyFont="1" applyBorder="1" applyAlignment="1" applyProtection="1">
      <alignment horizontal="center" vertical="center" shrinkToFit="1"/>
      <protection/>
    </xf>
    <xf numFmtId="0" fontId="0" fillId="0" borderId="24" xfId="0" applyFont="1" applyBorder="1" applyAlignment="1">
      <alignment horizontal="center" vertical="center" shrinkToFit="1"/>
    </xf>
    <xf numFmtId="0" fontId="14" fillId="0" borderId="24" xfId="60" applyFont="1" applyFill="1" applyBorder="1" applyAlignment="1" applyProtection="1">
      <alignment horizontal="center" vertical="center" shrinkToFit="1"/>
      <protection/>
    </xf>
    <xf numFmtId="0" fontId="4" fillId="0" borderId="0" xfId="62" applyFont="1" applyAlignment="1">
      <alignment vertical="center"/>
      <protection/>
    </xf>
    <xf numFmtId="0" fontId="3" fillId="0" borderId="0" xfId="62" applyAlignme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28" fillId="0" borderId="24" xfId="62" applyFont="1" applyBorder="1" applyAlignment="1">
      <alignment horizontal="center" vertical="center"/>
      <protection/>
    </xf>
    <xf numFmtId="0" fontId="28" fillId="0" borderId="24" xfId="62" applyFont="1" applyBorder="1" applyAlignment="1">
      <alignment horizontal="center" vertical="center" shrinkToFit="1"/>
      <protection/>
    </xf>
    <xf numFmtId="0" fontId="28" fillId="0" borderId="0" xfId="62" applyFont="1" applyAlignment="1">
      <alignment horizontal="center" vertical="center"/>
      <protection/>
    </xf>
    <xf numFmtId="0" fontId="28" fillId="0" borderId="0" xfId="62" applyFont="1">
      <alignment vertical="center"/>
      <protection/>
    </xf>
    <xf numFmtId="0" fontId="28" fillId="0" borderId="24" xfId="60" applyFont="1" applyFill="1" applyBorder="1" applyAlignment="1" applyProtection="1">
      <alignment horizontal="center" vertical="center" shrinkToFit="1"/>
      <protection/>
    </xf>
    <xf numFmtId="0" fontId="30" fillId="0" borderId="0" xfId="62" applyFont="1" applyAlignment="1">
      <alignment horizontal="left" vertical="center"/>
      <protection/>
    </xf>
    <xf numFmtId="0" fontId="30" fillId="0" borderId="0" xfId="62" applyFont="1" applyAlignment="1">
      <alignment horizontal="center" vertical="center"/>
      <protection/>
    </xf>
    <xf numFmtId="0" fontId="14" fillId="0" borderId="0" xfId="60" applyFont="1" applyBorder="1" applyAlignment="1" applyProtection="1">
      <alignment vertical="center"/>
      <protection/>
    </xf>
    <xf numFmtId="0" fontId="10" fillId="0" borderId="0" xfId="60" applyFont="1" applyProtection="1">
      <alignment vertical="center"/>
      <protection/>
    </xf>
    <xf numFmtId="0" fontId="12" fillId="0" borderId="0" xfId="60" applyFont="1" applyAlignment="1" applyProtection="1">
      <alignment vertical="center" shrinkToFit="1"/>
      <protection/>
    </xf>
    <xf numFmtId="0" fontId="31" fillId="0" borderId="10" xfId="60" applyFont="1" applyBorder="1" applyAlignment="1" applyProtection="1">
      <alignment horizontal="center" vertical="center" shrinkToFit="1"/>
      <protection/>
    </xf>
    <xf numFmtId="0" fontId="31" fillId="0" borderId="10" xfId="60" applyFont="1" applyBorder="1" applyAlignment="1" applyProtection="1">
      <alignment vertical="center" shrinkToFit="1"/>
      <protection/>
    </xf>
    <xf numFmtId="0" fontId="14" fillId="0" borderId="0" xfId="60" applyFont="1" applyBorder="1" applyAlignment="1" applyProtection="1">
      <alignment horizontal="center" vertical="center"/>
      <protection/>
    </xf>
    <xf numFmtId="0" fontId="12" fillId="0" borderId="0" xfId="60" applyFont="1" applyFill="1" applyAlignment="1" applyProtection="1">
      <alignment horizontal="center" vertical="center"/>
      <protection/>
    </xf>
    <xf numFmtId="0" fontId="14" fillId="0" borderId="0" xfId="60" applyFont="1" applyBorder="1" applyAlignment="1">
      <alignment horizontal="center" vertical="center"/>
      <protection/>
    </xf>
    <xf numFmtId="0" fontId="11" fillId="0" borderId="0" xfId="60" applyFont="1" applyFill="1" applyAlignment="1" applyProtection="1">
      <alignment horizontal="center" vertical="center"/>
      <protection/>
    </xf>
    <xf numFmtId="0" fontId="14" fillId="0" borderId="24" xfId="60" applyFont="1" applyBorder="1" applyAlignment="1" applyProtection="1">
      <alignment horizontal="center" vertical="center" shrinkToFit="1"/>
      <protection/>
    </xf>
    <xf numFmtId="0" fontId="14" fillId="0" borderId="24" xfId="60" applyFont="1" applyFill="1" applyBorder="1" applyAlignment="1" applyProtection="1">
      <alignment horizontal="center" vertical="center" wrapText="1" shrinkToFit="1"/>
      <protection/>
    </xf>
    <xf numFmtId="0" fontId="31" fillId="0" borderId="24" xfId="60" applyFont="1" applyFill="1" applyBorder="1" applyAlignment="1" applyProtection="1">
      <alignment horizontal="center" vertical="center" shrinkToFit="1"/>
      <protection/>
    </xf>
    <xf numFmtId="0" fontId="14" fillId="0" borderId="24" xfId="60" applyFont="1" applyBorder="1" applyAlignment="1" applyProtection="1">
      <alignment horizontal="center" vertical="center"/>
      <protection/>
    </xf>
    <xf numFmtId="0" fontId="10" fillId="0" borderId="0" xfId="60" applyFont="1" applyAlignment="1">
      <alignment horizontal="center" vertical="center"/>
      <protection/>
    </xf>
    <xf numFmtId="0" fontId="14" fillId="0" borderId="24" xfId="60" applyFont="1" applyBorder="1" applyAlignment="1">
      <alignment horizontal="center" vertical="center"/>
      <protection/>
    </xf>
    <xf numFmtId="0" fontId="10" fillId="0" borderId="0" xfId="60" applyFont="1" applyBorder="1">
      <alignment vertical="center"/>
      <protection/>
    </xf>
    <xf numFmtId="0" fontId="31" fillId="0" borderId="0" xfId="60" applyFont="1" applyFill="1" applyBorder="1" applyAlignment="1" applyProtection="1">
      <alignment horizontal="center" vertical="center" shrinkToFit="1"/>
      <protection/>
    </xf>
    <xf numFmtId="0" fontId="14" fillId="0" borderId="0" xfId="60" applyFont="1" applyBorder="1" applyAlignment="1">
      <alignment vertical="center"/>
      <protection/>
    </xf>
    <xf numFmtId="0" fontId="10" fillId="0" borderId="0" xfId="60" applyFont="1" applyBorder="1" applyProtection="1">
      <alignment vertical="center"/>
      <protection/>
    </xf>
    <xf numFmtId="0" fontId="11" fillId="0" borderId="0" xfId="60" applyFont="1" applyBorder="1" applyAlignment="1" applyProtection="1">
      <alignment vertical="center" shrinkToFit="1"/>
      <protection/>
    </xf>
    <xf numFmtId="0" fontId="13" fillId="0" borderId="0" xfId="60" applyFont="1" applyAlignment="1" applyProtection="1">
      <alignment horizontal="center" vertical="center"/>
      <protection/>
    </xf>
    <xf numFmtId="0" fontId="12" fillId="0" borderId="0" xfId="60" applyFont="1" applyAlignment="1" applyProtection="1">
      <alignment horizontal="center" vertical="center" shrinkToFit="1"/>
      <protection/>
    </xf>
    <xf numFmtId="0" fontId="10" fillId="0" borderId="0" xfId="60" applyFont="1" applyAlignment="1" applyProtection="1">
      <alignment horizontal="center" vertical="center"/>
      <protection/>
    </xf>
    <xf numFmtId="0" fontId="12" fillId="0" borderId="0" xfId="60" applyFont="1" applyAlignment="1" applyProtection="1">
      <alignment horizontal="center" vertical="center"/>
      <protection/>
    </xf>
    <xf numFmtId="0" fontId="5" fillId="35" borderId="25" xfId="62" applyFont="1" applyFill="1" applyBorder="1">
      <alignment vertical="center"/>
      <protection/>
    </xf>
    <xf numFmtId="0" fontId="5" fillId="35" borderId="26" xfId="62" applyFont="1" applyFill="1" applyBorder="1">
      <alignment vertical="center"/>
      <protection/>
    </xf>
    <xf numFmtId="0" fontId="5" fillId="35" borderId="27" xfId="62" applyFont="1" applyFill="1" applyBorder="1">
      <alignment vertical="center"/>
      <protection/>
    </xf>
    <xf numFmtId="0" fontId="10" fillId="0" borderId="0" xfId="60" applyFont="1" applyFill="1">
      <alignment vertical="center"/>
      <protection/>
    </xf>
    <xf numFmtId="0" fontId="14" fillId="34" borderId="15" xfId="60" applyFont="1" applyFill="1" applyBorder="1" applyAlignment="1" applyProtection="1">
      <alignment horizontal="right" vertical="center"/>
      <protection/>
    </xf>
    <xf numFmtId="0" fontId="14" fillId="0" borderId="0" xfId="60" applyFont="1" applyBorder="1" applyAlignment="1" applyProtection="1">
      <alignment horizontal="center" vertical="center" shrinkToFit="1"/>
      <protection/>
    </xf>
    <xf numFmtId="0" fontId="14" fillId="34" borderId="16" xfId="60" applyFont="1" applyFill="1" applyBorder="1" applyAlignment="1" applyProtection="1">
      <alignment horizontal="left" vertical="center"/>
      <protection/>
    </xf>
    <xf numFmtId="0" fontId="33" fillId="34" borderId="15" xfId="60" applyFont="1" applyFill="1" applyBorder="1" applyAlignment="1" applyProtection="1">
      <alignment horizontal="right" vertical="center"/>
      <protection/>
    </xf>
    <xf numFmtId="0" fontId="33" fillId="0" borderId="0" xfId="60" applyFont="1" applyBorder="1" applyAlignment="1" applyProtection="1">
      <alignment horizontal="center" vertical="center" shrinkToFit="1"/>
      <protection/>
    </xf>
    <xf numFmtId="0" fontId="33" fillId="34" borderId="16" xfId="60" applyFont="1" applyFill="1" applyBorder="1" applyAlignment="1" applyProtection="1">
      <alignment horizontal="left" vertical="center"/>
      <protection/>
    </xf>
    <xf numFmtId="0" fontId="14" fillId="0" borderId="20" xfId="60" applyFont="1" applyBorder="1" applyAlignment="1" applyProtection="1">
      <alignment horizontal="right" vertical="center"/>
      <protection/>
    </xf>
    <xf numFmtId="0" fontId="14" fillId="0" borderId="19" xfId="60" applyFont="1" applyBorder="1" applyAlignment="1" applyProtection="1">
      <alignment horizontal="left" vertical="center"/>
      <protection/>
    </xf>
    <xf numFmtId="0" fontId="14" fillId="0" borderId="18" xfId="60" applyFont="1" applyBorder="1" applyAlignment="1" applyProtection="1">
      <alignment horizontal="right" vertical="center"/>
      <protection/>
    </xf>
    <xf numFmtId="0" fontId="14" fillId="0" borderId="20" xfId="60" applyFont="1" applyBorder="1" applyAlignment="1" applyProtection="1">
      <alignment horizontal="center" vertical="center" shrinkToFit="1"/>
      <protection/>
    </xf>
    <xf numFmtId="0" fontId="14" fillId="34" borderId="18" xfId="60" applyFont="1" applyFill="1" applyBorder="1" applyAlignment="1" applyProtection="1">
      <alignment horizontal="right" vertical="center"/>
      <protection/>
    </xf>
    <xf numFmtId="0" fontId="14" fillId="34" borderId="19" xfId="60" applyFont="1" applyFill="1" applyBorder="1" applyAlignment="1" applyProtection="1">
      <alignment horizontal="left" vertical="center"/>
      <protection/>
    </xf>
    <xf numFmtId="0" fontId="33" fillId="34" borderId="18" xfId="60" applyFont="1" applyFill="1" applyBorder="1" applyAlignment="1" applyProtection="1">
      <alignment horizontal="right" vertical="center"/>
      <protection/>
    </xf>
    <xf numFmtId="0" fontId="33" fillId="0" borderId="20" xfId="60" applyFont="1" applyBorder="1" applyAlignment="1" applyProtection="1">
      <alignment horizontal="center" vertical="center" shrinkToFit="1"/>
      <protection/>
    </xf>
    <xf numFmtId="0" fontId="33" fillId="34" borderId="19" xfId="60" applyFont="1" applyFill="1" applyBorder="1" applyAlignment="1" applyProtection="1">
      <alignment horizontal="left" vertical="center"/>
      <protection/>
    </xf>
    <xf numFmtId="0" fontId="14" fillId="0" borderId="0" xfId="60" applyFont="1" applyBorder="1" applyAlignment="1" applyProtection="1">
      <alignment horizontal="right" vertical="center"/>
      <protection/>
    </xf>
    <xf numFmtId="0" fontId="14" fillId="0" borderId="16" xfId="60" applyFont="1" applyBorder="1" applyAlignment="1" applyProtection="1">
      <alignment horizontal="left" vertical="center"/>
      <protection/>
    </xf>
    <xf numFmtId="0" fontId="14" fillId="0" borderId="10" xfId="60" applyFont="1" applyBorder="1" applyAlignment="1" applyProtection="1">
      <alignment horizontal="right" vertical="center"/>
      <protection/>
    </xf>
    <xf numFmtId="0" fontId="14" fillId="0" borderId="10" xfId="60" applyFont="1" applyBorder="1" applyAlignment="1" applyProtection="1">
      <alignment horizontal="center" vertical="center" shrinkToFit="1"/>
      <protection/>
    </xf>
    <xf numFmtId="0" fontId="14" fillId="0" borderId="11" xfId="60" applyFont="1" applyBorder="1" applyAlignment="1" applyProtection="1">
      <alignment horizontal="left" vertical="center"/>
      <protection/>
    </xf>
    <xf numFmtId="0" fontId="14" fillId="0" borderId="12" xfId="60" applyFont="1" applyBorder="1" applyAlignment="1" applyProtection="1">
      <alignment horizontal="right" vertical="center"/>
      <protection/>
    </xf>
    <xf numFmtId="0" fontId="33" fillId="0" borderId="12" xfId="60" applyFont="1" applyBorder="1" applyAlignment="1" applyProtection="1">
      <alignment horizontal="right" vertical="center"/>
      <protection/>
    </xf>
    <xf numFmtId="0" fontId="33" fillId="0" borderId="10" xfId="60" applyFont="1" applyBorder="1" applyAlignment="1" applyProtection="1">
      <alignment horizontal="center" vertical="center" shrinkToFit="1"/>
      <protection/>
    </xf>
    <xf numFmtId="0" fontId="33" fillId="0" borderId="11" xfId="60" applyFont="1" applyBorder="1" applyAlignment="1" applyProtection="1">
      <alignment horizontal="left" vertical="center"/>
      <protection/>
    </xf>
    <xf numFmtId="0" fontId="34" fillId="34" borderId="15" xfId="60" applyFont="1" applyFill="1" applyBorder="1" applyAlignment="1" applyProtection="1">
      <alignment horizontal="right" vertical="center"/>
      <protection/>
    </xf>
    <xf numFmtId="0" fontId="34" fillId="0" borderId="0" xfId="60" applyFont="1" applyBorder="1" applyAlignment="1" applyProtection="1">
      <alignment horizontal="center" vertical="center" shrinkToFit="1"/>
      <protection/>
    </xf>
    <xf numFmtId="0" fontId="34" fillId="34" borderId="16" xfId="60" applyFont="1" applyFill="1" applyBorder="1" applyAlignment="1" applyProtection="1">
      <alignment horizontal="left" vertical="center"/>
      <protection/>
    </xf>
    <xf numFmtId="0" fontId="34" fillId="34" borderId="18" xfId="60" applyFont="1" applyFill="1" applyBorder="1" applyAlignment="1" applyProtection="1">
      <alignment horizontal="right" vertical="center"/>
      <protection/>
    </xf>
    <xf numFmtId="0" fontId="34" fillId="0" borderId="20" xfId="60" applyFont="1" applyBorder="1" applyAlignment="1" applyProtection="1">
      <alignment horizontal="center" vertical="center" shrinkToFit="1"/>
      <protection/>
    </xf>
    <xf numFmtId="0" fontId="34" fillId="34" borderId="19" xfId="60" applyFont="1" applyFill="1" applyBorder="1" applyAlignment="1" applyProtection="1">
      <alignment horizontal="left" vertical="center"/>
      <protection/>
    </xf>
    <xf numFmtId="0" fontId="34" fillId="0" borderId="12" xfId="60" applyFont="1" applyBorder="1" applyAlignment="1" applyProtection="1">
      <alignment horizontal="right" vertical="center"/>
      <protection/>
    </xf>
    <xf numFmtId="0" fontId="34" fillId="0" borderId="10" xfId="60" applyFont="1" applyBorder="1" applyAlignment="1" applyProtection="1">
      <alignment horizontal="center" vertical="center" shrinkToFit="1"/>
      <protection/>
    </xf>
    <xf numFmtId="0" fontId="34" fillId="0" borderId="11" xfId="60" applyFont="1" applyBorder="1" applyAlignment="1" applyProtection="1">
      <alignment horizontal="left" vertical="center"/>
      <protection/>
    </xf>
    <xf numFmtId="0" fontId="33" fillId="34" borderId="21" xfId="60" applyFont="1" applyFill="1" applyBorder="1" applyAlignment="1" applyProtection="1">
      <alignment horizontal="left" vertical="center"/>
      <protection/>
    </xf>
    <xf numFmtId="0" fontId="14" fillId="0" borderId="28" xfId="60" applyFont="1" applyBorder="1" applyAlignment="1" applyProtection="1">
      <alignment horizontal="right" vertical="center"/>
      <protection/>
    </xf>
    <xf numFmtId="0" fontId="34" fillId="34" borderId="21" xfId="60" applyFont="1" applyFill="1" applyBorder="1" applyAlignment="1" applyProtection="1">
      <alignment horizontal="left" vertical="center"/>
      <protection/>
    </xf>
    <xf numFmtId="0" fontId="5" fillId="35" borderId="29" xfId="62" applyFont="1" applyFill="1" applyBorder="1" applyAlignment="1">
      <alignment horizontal="center" vertical="center"/>
      <protection/>
    </xf>
    <xf numFmtId="0" fontId="5" fillId="35" borderId="30" xfId="62" applyFont="1" applyFill="1" applyBorder="1" applyAlignment="1">
      <alignment horizontal="center" vertical="center"/>
      <protection/>
    </xf>
    <xf numFmtId="0" fontId="5" fillId="35" borderId="31" xfId="62" applyFont="1" applyFill="1" applyBorder="1" applyAlignment="1">
      <alignment horizontal="center" vertical="center" shrinkToFit="1"/>
      <protection/>
    </xf>
    <xf numFmtId="0" fontId="5" fillId="35" borderId="26" xfId="62" applyFont="1" applyFill="1" applyBorder="1" applyAlignment="1">
      <alignment horizontal="center" vertical="center" shrinkToFit="1"/>
      <protection/>
    </xf>
    <xf numFmtId="0" fontId="5" fillId="35" borderId="32" xfId="62" applyFont="1" applyFill="1" applyBorder="1" applyAlignment="1">
      <alignment horizontal="center" vertical="center" shrinkToFit="1"/>
      <protection/>
    </xf>
    <xf numFmtId="0" fontId="41" fillId="0" borderId="0" xfId="60" applyFont="1">
      <alignment vertical="center"/>
      <protection/>
    </xf>
    <xf numFmtId="0" fontId="38" fillId="0" borderId="0" xfId="60" applyFont="1">
      <alignment vertical="center"/>
      <protection/>
    </xf>
    <xf numFmtId="0" fontId="38" fillId="0" borderId="20" xfId="60" applyFont="1" applyBorder="1">
      <alignment vertical="center"/>
      <protection/>
    </xf>
    <xf numFmtId="0" fontId="38" fillId="0" borderId="0" xfId="60" applyFont="1" applyProtection="1">
      <alignment vertical="center"/>
      <protection/>
    </xf>
    <xf numFmtId="0" fontId="42" fillId="0" borderId="0" xfId="60" applyFont="1" applyAlignment="1" applyProtection="1">
      <alignment vertical="center" shrinkToFit="1"/>
      <protection/>
    </xf>
    <xf numFmtId="0" fontId="43" fillId="0" borderId="10" xfId="60" applyFont="1" applyBorder="1" applyAlignment="1" applyProtection="1">
      <alignment horizontal="center" vertical="center" shrinkToFit="1"/>
      <protection/>
    </xf>
    <xf numFmtId="0" fontId="43" fillId="0" borderId="10" xfId="60" applyFont="1" applyBorder="1" applyAlignment="1" applyProtection="1">
      <alignment vertical="center" shrinkToFit="1"/>
      <protection/>
    </xf>
    <xf numFmtId="0" fontId="37" fillId="0" borderId="0" xfId="60" applyFont="1" applyBorder="1" applyAlignment="1">
      <alignment horizontal="center" vertical="center"/>
      <protection/>
    </xf>
    <xf numFmtId="0" fontId="40" fillId="0" borderId="0" xfId="60" applyFont="1">
      <alignment vertical="center"/>
      <protection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 shrinkToFit="1"/>
      <protection/>
    </xf>
    <xf numFmtId="177" fontId="5" fillId="0" borderId="33" xfId="62" applyNumberFormat="1" applyFont="1" applyBorder="1" applyAlignment="1">
      <alignment vertical="center" shrinkToFit="1"/>
      <protection/>
    </xf>
    <xf numFmtId="177" fontId="5" fillId="0" borderId="34" xfId="62" applyNumberFormat="1" applyFont="1" applyBorder="1" applyAlignment="1">
      <alignment vertical="center"/>
      <protection/>
    </xf>
    <xf numFmtId="0" fontId="5" fillId="0" borderId="35" xfId="62" applyFont="1" applyBorder="1">
      <alignment vertical="center"/>
      <protection/>
    </xf>
    <xf numFmtId="0" fontId="5" fillId="0" borderId="13" xfId="62" applyFont="1" applyBorder="1">
      <alignment vertical="center"/>
      <protection/>
    </xf>
    <xf numFmtId="0" fontId="5" fillId="0" borderId="36" xfId="62" applyFont="1" applyBorder="1">
      <alignment vertical="center"/>
      <protection/>
    </xf>
    <xf numFmtId="0" fontId="5" fillId="0" borderId="25" xfId="62" applyFont="1" applyBorder="1">
      <alignment vertical="center"/>
      <protection/>
    </xf>
    <xf numFmtId="0" fontId="5" fillId="0" borderId="26" xfId="62" applyFont="1" applyBorder="1">
      <alignment vertical="center"/>
      <protection/>
    </xf>
    <xf numFmtId="0" fontId="5" fillId="0" borderId="27" xfId="62" applyFont="1" applyBorder="1">
      <alignment vertical="center"/>
      <protection/>
    </xf>
    <xf numFmtId="0" fontId="5" fillId="35" borderId="35" xfId="62" applyFont="1" applyFill="1" applyBorder="1">
      <alignment vertical="center"/>
      <protection/>
    </xf>
    <xf numFmtId="0" fontId="5" fillId="35" borderId="13" xfId="62" applyFont="1" applyFill="1" applyBorder="1">
      <alignment vertical="center"/>
      <protection/>
    </xf>
    <xf numFmtId="0" fontId="5" fillId="35" borderId="36" xfId="62" applyFont="1" applyFill="1" applyBorder="1">
      <alignment vertical="center"/>
      <protection/>
    </xf>
    <xf numFmtId="0" fontId="3" fillId="0" borderId="10" xfId="62" applyFont="1" applyBorder="1">
      <alignment vertical="center"/>
      <protection/>
    </xf>
    <xf numFmtId="0" fontId="10" fillId="0" borderId="24" xfId="60" applyFont="1" applyBorder="1" applyAlignment="1">
      <alignment horizontal="center" vertical="center"/>
      <protection/>
    </xf>
    <xf numFmtId="0" fontId="5" fillId="0" borderId="29" xfId="62" applyFont="1" applyBorder="1" applyAlignment="1">
      <alignment horizontal="center" vertical="center"/>
      <protection/>
    </xf>
    <xf numFmtId="0" fontId="5" fillId="0" borderId="30" xfId="62" applyFont="1" applyBorder="1" applyAlignment="1">
      <alignment horizontal="center" vertical="center"/>
      <protection/>
    </xf>
    <xf numFmtId="0" fontId="5" fillId="0" borderId="31" xfId="62" applyFont="1" applyBorder="1" applyAlignment="1">
      <alignment horizontal="center" vertical="center" shrinkToFit="1"/>
      <protection/>
    </xf>
    <xf numFmtId="0" fontId="5" fillId="0" borderId="26" xfId="62" applyFont="1" applyBorder="1" applyAlignment="1">
      <alignment horizontal="center" vertical="center" shrinkToFit="1"/>
      <protection/>
    </xf>
    <xf numFmtId="0" fontId="5" fillId="0" borderId="32" xfId="62" applyFont="1" applyBorder="1" applyAlignment="1">
      <alignment horizontal="center" vertical="center" shrinkToFit="1"/>
      <protection/>
    </xf>
    <xf numFmtId="0" fontId="5" fillId="35" borderId="29" xfId="62" applyFont="1" applyFill="1" applyBorder="1" applyAlignment="1">
      <alignment horizontal="center" vertical="center"/>
      <protection/>
    </xf>
    <xf numFmtId="0" fontId="5" fillId="35" borderId="30" xfId="62" applyFont="1" applyFill="1" applyBorder="1" applyAlignment="1">
      <alignment horizontal="center" vertical="center"/>
      <protection/>
    </xf>
    <xf numFmtId="0" fontId="5" fillId="0" borderId="37" xfId="62" applyFont="1" applyBorder="1" applyAlignment="1">
      <alignment horizontal="center" vertical="center" shrinkToFit="1"/>
      <protection/>
    </xf>
    <xf numFmtId="0" fontId="5" fillId="0" borderId="13" xfId="62" applyFont="1" applyBorder="1" applyAlignment="1">
      <alignment horizontal="center" vertical="center" shrinkToFit="1"/>
      <protection/>
    </xf>
    <xf numFmtId="0" fontId="5" fillId="0" borderId="38" xfId="62" applyFont="1" applyBorder="1" applyAlignment="1">
      <alignment horizontal="center" vertical="center" shrinkToFit="1"/>
      <protection/>
    </xf>
    <xf numFmtId="0" fontId="5" fillId="0" borderId="39" xfId="62" applyFont="1" applyBorder="1" applyAlignment="1">
      <alignment horizontal="center" vertical="center"/>
      <protection/>
    </xf>
    <xf numFmtId="0" fontId="5" fillId="0" borderId="40" xfId="62" applyFont="1" applyBorder="1" applyAlignment="1">
      <alignment horizontal="center" vertical="center"/>
      <protection/>
    </xf>
    <xf numFmtId="0" fontId="5" fillId="35" borderId="39" xfId="62" applyFont="1" applyFill="1" applyBorder="1" applyAlignment="1">
      <alignment horizontal="center" vertical="center"/>
      <protection/>
    </xf>
    <xf numFmtId="0" fontId="5" fillId="35" borderId="40" xfId="62" applyFont="1" applyFill="1" applyBorder="1" applyAlignment="1">
      <alignment horizontal="center" vertical="center"/>
      <protection/>
    </xf>
    <xf numFmtId="0" fontId="5" fillId="35" borderId="31" xfId="62" applyFont="1" applyFill="1" applyBorder="1" applyAlignment="1">
      <alignment horizontal="center" vertical="center" shrinkToFit="1"/>
      <protection/>
    </xf>
    <xf numFmtId="0" fontId="5" fillId="35" borderId="26" xfId="62" applyFont="1" applyFill="1" applyBorder="1" applyAlignment="1">
      <alignment horizontal="center" vertical="center" shrinkToFit="1"/>
      <protection/>
    </xf>
    <xf numFmtId="0" fontId="5" fillId="35" borderId="32" xfId="62" applyFont="1" applyFill="1" applyBorder="1" applyAlignment="1">
      <alignment horizontal="center" vertical="center" shrinkToFit="1"/>
      <protection/>
    </xf>
    <xf numFmtId="0" fontId="5" fillId="35" borderId="37" xfId="62" applyFont="1" applyFill="1" applyBorder="1" applyAlignment="1">
      <alignment horizontal="center" vertical="center" shrinkToFit="1"/>
      <protection/>
    </xf>
    <xf numFmtId="0" fontId="5" fillId="35" borderId="13" xfId="62" applyFont="1" applyFill="1" applyBorder="1" applyAlignment="1">
      <alignment horizontal="center" vertical="center" shrinkToFit="1"/>
      <protection/>
    </xf>
    <xf numFmtId="0" fontId="5" fillId="35" borderId="38" xfId="62" applyFont="1" applyFill="1" applyBorder="1" applyAlignment="1">
      <alignment horizontal="center" vertical="center" shrinkToFit="1"/>
      <protection/>
    </xf>
    <xf numFmtId="0" fontId="5" fillId="0" borderId="33" xfId="62" applyNumberFormat="1" applyFont="1" applyBorder="1" applyAlignment="1">
      <alignment horizontal="center" vertical="center"/>
      <protection/>
    </xf>
    <xf numFmtId="177" fontId="5" fillId="0" borderId="33" xfId="62" applyNumberFormat="1" applyFont="1" applyBorder="1" applyAlignment="1">
      <alignment horizontal="center" vertical="center"/>
      <protection/>
    </xf>
    <xf numFmtId="0" fontId="44" fillId="0" borderId="41" xfId="62" applyFont="1" applyBorder="1" applyAlignment="1">
      <alignment horizontal="center" vertical="center"/>
      <protection/>
    </xf>
    <xf numFmtId="0" fontId="44" fillId="0" borderId="42" xfId="62" applyFont="1" applyBorder="1" applyAlignment="1">
      <alignment horizontal="center" vertical="center"/>
      <protection/>
    </xf>
    <xf numFmtId="0" fontId="44" fillId="0" borderId="42" xfId="62" applyFont="1" applyBorder="1" applyAlignment="1">
      <alignment horizontal="center" vertical="center" shrinkToFit="1"/>
      <protection/>
    </xf>
    <xf numFmtId="0" fontId="6" fillId="0" borderId="10" xfId="62" applyFont="1" applyBorder="1">
      <alignment vertical="center"/>
      <protection/>
    </xf>
    <xf numFmtId="0" fontId="6" fillId="0" borderId="0" xfId="62" applyFont="1">
      <alignment vertical="center"/>
      <protection/>
    </xf>
    <xf numFmtId="0" fontId="6" fillId="0" borderId="0" xfId="62" applyFont="1" applyAlignment="1">
      <alignment vertical="center" shrinkToFit="1"/>
      <protection/>
    </xf>
    <xf numFmtId="0" fontId="5" fillId="0" borderId="43" xfId="62" applyFont="1" applyBorder="1" applyAlignment="1">
      <alignment horizontal="center" vertical="center"/>
      <protection/>
    </xf>
    <xf numFmtId="0" fontId="5" fillId="0" borderId="44" xfId="62" applyFont="1" applyBorder="1" applyAlignment="1">
      <alignment horizontal="center" vertical="center"/>
      <protection/>
    </xf>
    <xf numFmtId="0" fontId="5" fillId="0" borderId="28" xfId="62" applyFont="1" applyBorder="1" applyAlignment="1">
      <alignment horizontal="center" vertical="center"/>
      <protection/>
    </xf>
    <xf numFmtId="0" fontId="5" fillId="0" borderId="45" xfId="62" applyFont="1" applyBorder="1" applyAlignment="1">
      <alignment horizontal="center" vertical="center"/>
      <protection/>
    </xf>
    <xf numFmtId="0" fontId="6" fillId="0" borderId="10" xfId="62" applyFont="1" applyBorder="1" applyAlignment="1">
      <alignment vertical="center" shrinkToFit="1"/>
      <protection/>
    </xf>
    <xf numFmtId="179" fontId="3" fillId="36" borderId="13" xfId="62" applyNumberFormat="1" applyFont="1" applyFill="1" applyBorder="1" applyAlignment="1">
      <alignment horizontal="center" vertical="center"/>
      <protection/>
    </xf>
    <xf numFmtId="179" fontId="3" fillId="36" borderId="46" xfId="62" applyNumberFormat="1" applyFont="1" applyFill="1" applyBorder="1" applyAlignment="1">
      <alignment horizontal="center" vertical="center"/>
      <protection/>
    </xf>
    <xf numFmtId="0" fontId="3" fillId="36" borderId="14" xfId="62" applyFont="1" applyFill="1" applyBorder="1" applyAlignment="1">
      <alignment horizontal="center" vertical="center" shrinkToFit="1"/>
      <protection/>
    </xf>
    <xf numFmtId="0" fontId="3" fillId="36" borderId="13" xfId="62" applyFont="1" applyFill="1" applyBorder="1" applyAlignment="1">
      <alignment horizontal="center" vertical="center" shrinkToFit="1"/>
      <protection/>
    </xf>
    <xf numFmtId="0" fontId="8" fillId="33" borderId="14" xfId="63" applyFont="1" applyFill="1" applyBorder="1">
      <alignment/>
      <protection/>
    </xf>
    <xf numFmtId="0" fontId="8" fillId="33" borderId="13" xfId="63" applyFont="1" applyFill="1" applyBorder="1">
      <alignment/>
      <protection/>
    </xf>
    <xf numFmtId="0" fontId="8" fillId="33" borderId="46" xfId="63" applyFont="1" applyFill="1" applyBorder="1">
      <alignment/>
      <protection/>
    </xf>
    <xf numFmtId="0" fontId="9" fillId="0" borderId="0" xfId="63" applyFont="1" applyAlignment="1">
      <alignment horizontal="center" vertical="center"/>
      <protection/>
    </xf>
    <xf numFmtId="0" fontId="9" fillId="0" borderId="0" xfId="63" applyFont="1" applyAlignment="1">
      <alignment horizontal="center" vertical="center" shrinkToFit="1"/>
      <protection/>
    </xf>
    <xf numFmtId="176" fontId="7" fillId="0" borderId="0" xfId="62" applyNumberFormat="1" applyFont="1" applyAlignment="1">
      <alignment horizontal="center" vertical="center" shrinkToFit="1"/>
      <protection/>
    </xf>
    <xf numFmtId="183" fontId="7" fillId="33" borderId="13" xfId="62" applyNumberFormat="1" applyFont="1" applyFill="1" applyBorder="1" applyAlignment="1">
      <alignment horizontal="center" vertical="center"/>
      <protection/>
    </xf>
    <xf numFmtId="183" fontId="7" fillId="33" borderId="46" xfId="62" applyNumberFormat="1" applyFont="1" applyFill="1" applyBorder="1" applyAlignment="1">
      <alignment horizontal="center" vertical="center"/>
      <protection/>
    </xf>
    <xf numFmtId="182" fontId="7" fillId="33" borderId="13" xfId="62" applyNumberFormat="1" applyFont="1" applyFill="1" applyBorder="1" applyAlignment="1">
      <alignment horizontal="center" vertical="center"/>
      <protection/>
    </xf>
    <xf numFmtId="182" fontId="7" fillId="33" borderId="46" xfId="62" applyNumberFormat="1" applyFont="1" applyFill="1" applyBorder="1" applyAlignment="1">
      <alignment horizontal="center" vertical="center"/>
      <protection/>
    </xf>
    <xf numFmtId="181" fontId="7" fillId="33" borderId="13" xfId="62" applyNumberFormat="1" applyFont="1" applyFill="1" applyBorder="1">
      <alignment vertical="center"/>
      <protection/>
    </xf>
    <xf numFmtId="180" fontId="7" fillId="33" borderId="13" xfId="62" applyNumberFormat="1" applyFont="1" applyFill="1" applyBorder="1">
      <alignment vertical="center"/>
      <protection/>
    </xf>
    <xf numFmtId="180" fontId="7" fillId="33" borderId="46" xfId="62" applyNumberFormat="1" applyFont="1" applyFill="1" applyBorder="1">
      <alignment vertical="center"/>
      <protection/>
    </xf>
    <xf numFmtId="0" fontId="3" fillId="36" borderId="14" xfId="62" applyFont="1" applyFill="1" applyBorder="1" applyAlignment="1">
      <alignment horizontal="center" vertical="center"/>
      <protection/>
    </xf>
    <xf numFmtId="0" fontId="3" fillId="36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3" fillId="33" borderId="13" xfId="62" applyFont="1" applyFill="1" applyBorder="1" applyAlignment="1">
      <alignment horizontal="center" vertical="center"/>
      <protection/>
    </xf>
    <xf numFmtId="178" fontId="3" fillId="33" borderId="13" xfId="62" applyNumberFormat="1" applyFont="1" applyFill="1" applyBorder="1" applyAlignment="1">
      <alignment horizontal="center" vertical="center" shrinkToFit="1"/>
      <protection/>
    </xf>
    <xf numFmtId="178" fontId="3" fillId="33" borderId="46" xfId="62" applyNumberFormat="1" applyFont="1" applyFill="1" applyBorder="1" applyAlignment="1">
      <alignment horizontal="center" vertical="center" shrinkToFit="1"/>
      <protection/>
    </xf>
    <xf numFmtId="0" fontId="28" fillId="0" borderId="14" xfId="62" applyFont="1" applyBorder="1" applyAlignment="1">
      <alignment horizontal="center" vertical="center"/>
      <protection/>
    </xf>
    <xf numFmtId="0" fontId="28" fillId="0" borderId="46" xfId="62" applyFont="1" applyBorder="1" applyAlignment="1">
      <alignment horizontal="center" vertical="center"/>
      <protection/>
    </xf>
    <xf numFmtId="0" fontId="29" fillId="0" borderId="0" xfId="62" applyFont="1" applyAlignment="1">
      <alignment horizontal="center" vertical="center"/>
      <protection/>
    </xf>
    <xf numFmtId="0" fontId="10" fillId="0" borderId="0" xfId="60" applyFont="1" applyAlignment="1" applyProtection="1">
      <alignment horizontal="left" vertical="center" shrinkToFit="1"/>
      <protection/>
    </xf>
    <xf numFmtId="0" fontId="16" fillId="0" borderId="10" xfId="60" applyFont="1" applyBorder="1" applyAlignment="1" applyProtection="1">
      <alignment horizontal="right" vertical="center"/>
      <protection/>
    </xf>
    <xf numFmtId="0" fontId="16" fillId="0" borderId="10" xfId="60" applyFont="1" applyBorder="1" applyAlignment="1" applyProtection="1">
      <alignment horizontal="center" vertical="center"/>
      <protection/>
    </xf>
    <xf numFmtId="0" fontId="31" fillId="0" borderId="47" xfId="60" applyFont="1" applyBorder="1" applyAlignment="1" applyProtection="1">
      <alignment horizontal="center" vertical="center" shrinkToFit="1"/>
      <protection/>
    </xf>
    <xf numFmtId="0" fontId="31" fillId="0" borderId="48" xfId="60" applyFont="1" applyBorder="1" applyAlignment="1" applyProtection="1">
      <alignment horizontal="center" vertical="center" shrinkToFit="1"/>
      <protection/>
    </xf>
    <xf numFmtId="0" fontId="37" fillId="0" borderId="49" xfId="60" applyFont="1" applyFill="1" applyBorder="1" applyAlignment="1" applyProtection="1">
      <alignment horizontal="center" vertical="center" wrapText="1" shrinkToFit="1"/>
      <protection/>
    </xf>
    <xf numFmtId="0" fontId="37" fillId="0" borderId="50" xfId="60" applyFont="1" applyFill="1" applyBorder="1" applyAlignment="1" applyProtection="1">
      <alignment horizontal="center" vertical="center" wrapText="1" shrinkToFit="1"/>
      <protection/>
    </xf>
    <xf numFmtId="0" fontId="26" fillId="0" borderId="51" xfId="60" applyFont="1" applyBorder="1" applyAlignment="1" applyProtection="1">
      <alignment horizontal="center" vertical="center" wrapText="1"/>
      <protection/>
    </xf>
    <xf numFmtId="0" fontId="26" fillId="0" borderId="52" xfId="60" applyFont="1" applyBorder="1" applyAlignment="1" applyProtection="1">
      <alignment horizontal="center" vertical="center" wrapText="1"/>
      <protection/>
    </xf>
    <xf numFmtId="0" fontId="37" fillId="0" borderId="53" xfId="60" applyFont="1" applyBorder="1" applyAlignment="1" applyProtection="1">
      <alignment horizontal="center" vertical="center" shrinkToFit="1"/>
      <protection/>
    </xf>
    <xf numFmtId="0" fontId="37" fillId="0" borderId="54" xfId="60" applyFont="1" applyBorder="1" applyAlignment="1" applyProtection="1">
      <alignment horizontal="center" vertical="center" shrinkToFit="1"/>
      <protection/>
    </xf>
    <xf numFmtId="0" fontId="37" fillId="0" borderId="47" xfId="60" applyFont="1" applyBorder="1" applyAlignment="1" applyProtection="1">
      <alignment horizontal="center" vertical="center" shrinkToFit="1"/>
      <protection/>
    </xf>
    <xf numFmtId="0" fontId="37" fillId="0" borderId="48" xfId="60" applyFont="1" applyBorder="1" applyAlignment="1" applyProtection="1">
      <alignment horizontal="center" vertical="center" shrinkToFit="1"/>
      <protection/>
    </xf>
    <xf numFmtId="0" fontId="37" fillId="0" borderId="55" xfId="60" applyFont="1" applyBorder="1" applyAlignment="1" applyProtection="1">
      <alignment horizontal="center" vertical="center" shrinkToFit="1"/>
      <protection/>
    </xf>
    <xf numFmtId="0" fontId="37" fillId="0" borderId="56" xfId="60" applyFont="1" applyBorder="1" applyAlignment="1" applyProtection="1">
      <alignment horizontal="center" vertical="center" shrinkToFit="1"/>
      <protection/>
    </xf>
    <xf numFmtId="176" fontId="40" fillId="34" borderId="20" xfId="60" applyNumberFormat="1" applyFont="1" applyFill="1" applyBorder="1" applyAlignment="1">
      <alignment horizontal="right" vertical="center"/>
      <protection/>
    </xf>
    <xf numFmtId="0" fontId="11" fillId="0" borderId="0" xfId="60" applyFont="1" applyFill="1" applyAlignment="1" applyProtection="1">
      <alignment horizontal="center" vertical="center"/>
      <protection/>
    </xf>
    <xf numFmtId="0" fontId="27" fillId="0" borderId="0" xfId="60" applyFont="1" applyAlignment="1" applyProtection="1">
      <alignment horizontal="center" vertical="center"/>
      <protection/>
    </xf>
    <xf numFmtId="0" fontId="14" fillId="0" borderId="57" xfId="60" applyFont="1" applyBorder="1" applyAlignment="1" applyProtection="1">
      <alignment horizontal="center" vertical="center" shrinkToFit="1"/>
      <protection/>
    </xf>
    <xf numFmtId="0" fontId="14" fillId="0" borderId="58" xfId="60" applyFont="1" applyBorder="1" applyAlignment="1" applyProtection="1">
      <alignment horizontal="center" vertical="center" shrinkToFit="1"/>
      <protection/>
    </xf>
    <xf numFmtId="0" fontId="31" fillId="0" borderId="59" xfId="60" applyFont="1" applyBorder="1" applyAlignment="1" applyProtection="1">
      <alignment horizontal="center" vertical="center" shrinkToFit="1"/>
      <protection/>
    </xf>
    <xf numFmtId="0" fontId="31" fillId="0" borderId="11" xfId="60" applyFont="1" applyBorder="1" applyAlignment="1" applyProtection="1">
      <alignment horizontal="center" vertical="center" shrinkToFit="1"/>
      <protection/>
    </xf>
    <xf numFmtId="0" fontId="32" fillId="0" borderId="47" xfId="60" applyFont="1" applyBorder="1" applyAlignment="1" applyProtection="1">
      <alignment horizontal="center" vertical="center" shrinkToFit="1"/>
      <protection/>
    </xf>
    <xf numFmtId="0" fontId="32" fillId="0" borderId="48" xfId="60" applyFont="1" applyBorder="1" applyAlignment="1" applyProtection="1">
      <alignment horizontal="center" vertical="center" shrinkToFit="1"/>
      <protection/>
    </xf>
    <xf numFmtId="0" fontId="15" fillId="0" borderId="60" xfId="60" applyFont="1" applyBorder="1" applyAlignment="1" applyProtection="1">
      <alignment horizontal="center" vertical="center" shrinkToFit="1"/>
      <protection/>
    </xf>
    <xf numFmtId="0" fontId="15" fillId="0" borderId="42" xfId="60" applyFont="1" applyBorder="1" applyAlignment="1" applyProtection="1">
      <alignment horizontal="center" vertical="center" shrinkToFit="1"/>
      <protection/>
    </xf>
    <xf numFmtId="0" fontId="15" fillId="0" borderId="61" xfId="60" applyFont="1" applyBorder="1" applyAlignment="1" applyProtection="1">
      <alignment horizontal="center" vertical="center" shrinkToFit="1"/>
      <protection/>
    </xf>
    <xf numFmtId="0" fontId="15" fillId="0" borderId="12" xfId="60" applyFont="1" applyBorder="1" applyAlignment="1" applyProtection="1">
      <alignment horizontal="center" vertical="center" shrinkToFit="1"/>
      <protection/>
    </xf>
    <xf numFmtId="0" fontId="15" fillId="0" borderId="10" xfId="60" applyFont="1" applyBorder="1" applyAlignment="1" applyProtection="1">
      <alignment horizontal="center" vertical="center" shrinkToFit="1"/>
      <protection/>
    </xf>
    <xf numFmtId="0" fontId="15" fillId="0" borderId="62" xfId="60" applyFont="1" applyBorder="1" applyAlignment="1" applyProtection="1">
      <alignment horizontal="center" vertical="center" shrinkToFit="1"/>
      <protection/>
    </xf>
    <xf numFmtId="56" fontId="14" fillId="0" borderId="15" xfId="60" applyNumberFormat="1" applyFont="1" applyBorder="1" applyAlignment="1">
      <alignment horizontal="center" vertical="center"/>
      <protection/>
    </xf>
    <xf numFmtId="0" fontId="14" fillId="0" borderId="0" xfId="60" applyFont="1" applyBorder="1" applyAlignment="1">
      <alignment horizontal="center" vertical="center"/>
      <protection/>
    </xf>
    <xf numFmtId="0" fontId="14" fillId="0" borderId="16" xfId="60" applyFont="1" applyBorder="1" applyAlignment="1">
      <alignment horizontal="center" vertical="center"/>
      <protection/>
    </xf>
    <xf numFmtId="56" fontId="33" fillId="0" borderId="15" xfId="60" applyNumberFormat="1" applyFont="1" applyFill="1" applyBorder="1" applyAlignment="1">
      <alignment horizontal="center" vertical="center"/>
      <protection/>
    </xf>
    <xf numFmtId="0" fontId="33" fillId="0" borderId="0" xfId="60" applyFont="1" applyFill="1" applyBorder="1" applyAlignment="1">
      <alignment horizontal="center" vertical="center"/>
      <protection/>
    </xf>
    <xf numFmtId="0" fontId="33" fillId="0" borderId="16" xfId="60" applyFont="1" applyFill="1" applyBorder="1" applyAlignment="1">
      <alignment horizontal="center" vertical="center"/>
      <protection/>
    </xf>
    <xf numFmtId="0" fontId="37" fillId="0" borderId="49" xfId="60" applyFont="1" applyFill="1" applyBorder="1" applyAlignment="1" applyProtection="1">
      <alignment horizontal="center" vertical="center" shrinkToFit="1"/>
      <protection/>
    </xf>
    <xf numFmtId="0" fontId="37" fillId="0" borderId="50" xfId="60" applyFont="1" applyFill="1" applyBorder="1" applyAlignment="1" applyProtection="1">
      <alignment horizontal="center" vertical="center" shrinkToFit="1"/>
      <protection/>
    </xf>
    <xf numFmtId="0" fontId="37" fillId="0" borderId="47" xfId="60" applyFont="1" applyBorder="1" applyAlignment="1" applyProtection="1">
      <alignment horizontal="center" vertical="center"/>
      <protection/>
    </xf>
    <xf numFmtId="0" fontId="37" fillId="0" borderId="63" xfId="60" applyFont="1" applyBorder="1" applyAlignment="1" applyProtection="1">
      <alignment horizontal="center" vertical="center"/>
      <protection/>
    </xf>
    <xf numFmtId="0" fontId="37" fillId="0" borderId="55" xfId="60" applyFont="1" applyBorder="1" applyAlignment="1" applyProtection="1">
      <alignment horizontal="center" vertical="center"/>
      <protection/>
    </xf>
    <xf numFmtId="0" fontId="37" fillId="0" borderId="64" xfId="60" applyFont="1" applyBorder="1" applyAlignment="1" applyProtection="1">
      <alignment horizontal="center" vertical="center"/>
      <protection/>
    </xf>
    <xf numFmtId="0" fontId="15" fillId="0" borderId="60" xfId="60" applyFont="1" applyBorder="1" applyAlignment="1" applyProtection="1">
      <alignment horizontal="center" vertical="center"/>
      <protection/>
    </xf>
    <xf numFmtId="0" fontId="15" fillId="0" borderId="42" xfId="60" applyFont="1" applyBorder="1" applyAlignment="1" applyProtection="1">
      <alignment horizontal="center" vertical="center"/>
      <protection/>
    </xf>
    <xf numFmtId="0" fontId="15" fillId="0" borderId="61" xfId="60" applyFont="1" applyBorder="1" applyAlignment="1" applyProtection="1">
      <alignment horizontal="center" vertical="center"/>
      <protection/>
    </xf>
    <xf numFmtId="0" fontId="37" fillId="0" borderId="53" xfId="60" applyFont="1" applyBorder="1" applyAlignment="1" applyProtection="1">
      <alignment horizontal="center" vertical="center"/>
      <protection/>
    </xf>
    <xf numFmtId="0" fontId="37" fillId="0" borderId="65" xfId="60" applyFont="1" applyBorder="1" applyAlignment="1" applyProtection="1">
      <alignment horizontal="center" vertical="center"/>
      <protection/>
    </xf>
    <xf numFmtId="0" fontId="31" fillId="0" borderId="66" xfId="60" applyFont="1" applyFill="1" applyBorder="1" applyAlignment="1" applyProtection="1">
      <alignment horizontal="center" vertical="center" shrinkToFit="1"/>
      <protection/>
    </xf>
    <xf numFmtId="0" fontId="31" fillId="0" borderId="67" xfId="60" applyFont="1" applyFill="1" applyBorder="1" applyAlignment="1" applyProtection="1">
      <alignment horizontal="center" vertical="center" shrinkToFit="1"/>
      <protection/>
    </xf>
    <xf numFmtId="0" fontId="14" fillId="0" borderId="68" xfId="60" applyFont="1" applyBorder="1" applyAlignment="1" applyProtection="1">
      <alignment horizontal="center" vertical="center" shrinkToFit="1"/>
      <protection/>
    </xf>
    <xf numFmtId="0" fontId="14" fillId="0" borderId="69" xfId="60" applyFont="1" applyBorder="1" applyAlignment="1" applyProtection="1">
      <alignment horizontal="center" vertical="center" shrinkToFit="1"/>
      <protection/>
    </xf>
    <xf numFmtId="0" fontId="14" fillId="0" borderId="70" xfId="60" applyFont="1" applyBorder="1" applyAlignment="1" applyProtection="1">
      <alignment horizontal="center" vertical="center" shrinkToFit="1"/>
      <protection/>
    </xf>
    <xf numFmtId="0" fontId="14" fillId="0" borderId="71" xfId="60" applyFont="1" applyBorder="1" applyAlignment="1" applyProtection="1">
      <alignment horizontal="center" vertical="center" shrinkToFit="1"/>
      <protection/>
    </xf>
    <xf numFmtId="56" fontId="14" fillId="0" borderId="15" xfId="60" applyNumberFormat="1" applyFont="1" applyFill="1" applyBorder="1" applyAlignment="1">
      <alignment horizontal="center" vertical="center"/>
      <protection/>
    </xf>
    <xf numFmtId="0" fontId="14" fillId="0" borderId="0" xfId="60" applyFont="1" applyFill="1" applyBorder="1" applyAlignment="1">
      <alignment horizontal="center" vertical="center"/>
      <protection/>
    </xf>
    <xf numFmtId="0" fontId="14" fillId="0" borderId="16" xfId="60" applyFont="1" applyFill="1" applyBorder="1" applyAlignment="1">
      <alignment horizontal="center" vertical="center"/>
      <protection/>
    </xf>
    <xf numFmtId="56" fontId="14" fillId="0" borderId="15" xfId="60" applyNumberFormat="1" applyFont="1" applyBorder="1" applyAlignment="1" applyProtection="1">
      <alignment horizontal="center" vertical="center"/>
      <protection/>
    </xf>
    <xf numFmtId="0" fontId="14" fillId="0" borderId="0" xfId="60" applyFont="1" applyBorder="1" applyAlignment="1" applyProtection="1">
      <alignment horizontal="center" vertical="center"/>
      <protection/>
    </xf>
    <xf numFmtId="0" fontId="14" fillId="0" borderId="16" xfId="60" applyFont="1" applyBorder="1" applyAlignment="1" applyProtection="1">
      <alignment horizontal="center" vertical="center"/>
      <protection/>
    </xf>
    <xf numFmtId="0" fontId="39" fillId="0" borderId="49" xfId="60" applyFont="1" applyBorder="1" applyAlignment="1" applyProtection="1">
      <alignment horizontal="center" vertical="center"/>
      <protection/>
    </xf>
    <xf numFmtId="0" fontId="39" fillId="0" borderId="67" xfId="60" applyFont="1" applyBorder="1" applyAlignment="1" applyProtection="1">
      <alignment horizontal="center" vertical="center"/>
      <protection/>
    </xf>
    <xf numFmtId="0" fontId="10" fillId="0" borderId="51" xfId="60" applyFont="1" applyBorder="1" applyAlignment="1" applyProtection="1">
      <alignment horizontal="center" vertical="center"/>
      <protection/>
    </xf>
    <xf numFmtId="0" fontId="10" fillId="0" borderId="52" xfId="60" applyFont="1" applyBorder="1" applyAlignment="1" applyProtection="1">
      <alignment horizontal="center" vertical="center"/>
      <protection/>
    </xf>
    <xf numFmtId="0" fontId="37" fillId="0" borderId="49" xfId="60" applyFont="1" applyBorder="1" applyAlignment="1" applyProtection="1">
      <alignment horizontal="center" vertical="center"/>
      <protection/>
    </xf>
    <xf numFmtId="0" fontId="37" fillId="0" borderId="67" xfId="60" applyFont="1" applyBorder="1" applyAlignment="1" applyProtection="1">
      <alignment horizontal="center" vertical="center"/>
      <protection/>
    </xf>
    <xf numFmtId="0" fontId="37" fillId="0" borderId="72" xfId="60" applyFont="1" applyBorder="1" applyAlignment="1" applyProtection="1">
      <alignment horizontal="center" vertical="center"/>
      <protection/>
    </xf>
    <xf numFmtId="0" fontId="37" fillId="0" borderId="73" xfId="60" applyFont="1" applyBorder="1" applyAlignment="1" applyProtection="1">
      <alignment horizontal="center" vertical="center"/>
      <protection/>
    </xf>
    <xf numFmtId="0" fontId="31" fillId="0" borderId="72" xfId="60" applyFont="1" applyFill="1" applyBorder="1" applyAlignment="1" applyProtection="1">
      <alignment horizontal="center" vertical="center" shrinkToFit="1"/>
      <protection/>
    </xf>
    <xf numFmtId="0" fontId="14" fillId="0" borderId="74" xfId="60" applyFont="1" applyBorder="1" applyAlignment="1" applyProtection="1">
      <alignment horizontal="center" vertical="center"/>
      <protection/>
    </xf>
    <xf numFmtId="0" fontId="14" fillId="0" borderId="75" xfId="60" applyFont="1" applyBorder="1" applyAlignment="1" applyProtection="1">
      <alignment horizontal="center" vertical="center"/>
      <protection/>
    </xf>
    <xf numFmtId="0" fontId="14" fillId="0" borderId="76" xfId="60" applyFont="1" applyBorder="1" applyAlignment="1" applyProtection="1">
      <alignment horizontal="center" vertical="center" shrinkToFit="1"/>
      <protection/>
    </xf>
    <xf numFmtId="0" fontId="14" fillId="0" borderId="77" xfId="60" applyFont="1" applyBorder="1" applyAlignment="1" applyProtection="1">
      <alignment horizontal="center" vertical="center" shrinkToFit="1"/>
      <protection/>
    </xf>
    <xf numFmtId="0" fontId="14" fillId="0" borderId="78" xfId="60" applyFont="1" applyBorder="1" applyAlignment="1" applyProtection="1">
      <alignment horizontal="center" vertical="center" shrinkToFit="1"/>
      <protection/>
    </xf>
    <xf numFmtId="0" fontId="14" fillId="0" borderId="79" xfId="60" applyFont="1" applyBorder="1" applyAlignment="1" applyProtection="1">
      <alignment horizontal="center" vertical="center" shrinkToFit="1"/>
      <protection/>
    </xf>
    <xf numFmtId="56" fontId="14" fillId="0" borderId="80" xfId="60" applyNumberFormat="1" applyFont="1" applyBorder="1" applyAlignment="1" applyProtection="1">
      <alignment horizontal="center" vertical="center"/>
      <protection/>
    </xf>
    <xf numFmtId="56" fontId="33" fillId="0" borderId="80" xfId="60" applyNumberFormat="1" applyFont="1" applyBorder="1" applyAlignment="1" applyProtection="1">
      <alignment horizontal="center" vertical="center"/>
      <protection/>
    </xf>
    <xf numFmtId="0" fontId="33" fillId="0" borderId="74" xfId="60" applyFont="1" applyBorder="1" applyAlignment="1" applyProtection="1">
      <alignment horizontal="center" vertical="center"/>
      <protection/>
    </xf>
    <xf numFmtId="0" fontId="33" fillId="0" borderId="75" xfId="60" applyFont="1" applyBorder="1" applyAlignment="1" applyProtection="1">
      <alignment horizontal="center" vertical="center"/>
      <protection/>
    </xf>
    <xf numFmtId="0" fontId="15" fillId="0" borderId="80" xfId="60" applyFont="1" applyBorder="1" applyAlignment="1" applyProtection="1">
      <alignment horizontal="center" vertical="center"/>
      <protection/>
    </xf>
    <xf numFmtId="0" fontId="15" fillId="0" borderId="74" xfId="60" applyFont="1" applyBorder="1" applyAlignment="1" applyProtection="1">
      <alignment horizontal="center" vertical="center"/>
      <protection/>
    </xf>
    <xf numFmtId="0" fontId="15" fillId="0" borderId="81" xfId="60" applyFont="1" applyBorder="1" applyAlignment="1" applyProtection="1">
      <alignment horizontal="center" vertical="center"/>
      <protection/>
    </xf>
    <xf numFmtId="0" fontId="37" fillId="0" borderId="82" xfId="60" applyFont="1" applyBorder="1" applyAlignment="1" applyProtection="1">
      <alignment horizontal="center" vertical="center"/>
      <protection/>
    </xf>
    <xf numFmtId="0" fontId="37" fillId="0" borderId="83" xfId="60" applyFont="1" applyBorder="1" applyAlignment="1" applyProtection="1">
      <alignment horizontal="center" vertical="center"/>
      <protection/>
    </xf>
    <xf numFmtId="0" fontId="39" fillId="0" borderId="72" xfId="60" applyFont="1" applyBorder="1" applyAlignment="1" applyProtection="1">
      <alignment horizontal="center" vertical="center"/>
      <protection/>
    </xf>
    <xf numFmtId="0" fontId="14" fillId="0" borderId="80" xfId="60" applyFont="1" applyBorder="1" applyAlignment="1" applyProtection="1">
      <alignment horizontal="center" vertical="center"/>
      <protection/>
    </xf>
    <xf numFmtId="0" fontId="14" fillId="0" borderId="76" xfId="60" applyFont="1" applyBorder="1" applyAlignment="1" applyProtection="1">
      <alignment horizontal="center" vertical="center"/>
      <protection/>
    </xf>
    <xf numFmtId="0" fontId="14" fillId="0" borderId="77" xfId="60" applyFont="1" applyBorder="1" applyAlignment="1" applyProtection="1">
      <alignment horizontal="center" vertical="center"/>
      <protection/>
    </xf>
    <xf numFmtId="0" fontId="14" fillId="0" borderId="78" xfId="60" applyFont="1" applyBorder="1" applyAlignment="1" applyProtection="1">
      <alignment horizontal="center" vertical="center"/>
      <protection/>
    </xf>
    <xf numFmtId="0" fontId="14" fillId="0" borderId="79" xfId="60" applyFont="1" applyBorder="1" applyAlignment="1" applyProtection="1">
      <alignment horizontal="center" vertical="center"/>
      <protection/>
    </xf>
    <xf numFmtId="0" fontId="14" fillId="0" borderId="70" xfId="60" applyFont="1" applyBorder="1" applyAlignment="1" applyProtection="1">
      <alignment horizontal="center" vertical="center"/>
      <protection/>
    </xf>
    <xf numFmtId="0" fontId="14" fillId="0" borderId="71" xfId="60" applyFont="1" applyBorder="1" applyAlignment="1" applyProtection="1">
      <alignment horizontal="center" vertical="center"/>
      <protection/>
    </xf>
    <xf numFmtId="56" fontId="14" fillId="0" borderId="80" xfId="60" applyNumberFormat="1" applyFont="1" applyFill="1" applyBorder="1" applyAlignment="1">
      <alignment horizontal="center" vertical="center"/>
      <protection/>
    </xf>
    <xf numFmtId="0" fontId="14" fillId="0" borderId="74" xfId="60" applyFont="1" applyFill="1" applyBorder="1" applyAlignment="1">
      <alignment horizontal="center" vertical="center"/>
      <protection/>
    </xf>
    <xf numFmtId="0" fontId="14" fillId="0" borderId="75" xfId="60" applyFont="1" applyFill="1" applyBorder="1" applyAlignment="1">
      <alignment horizontal="center" vertical="center"/>
      <protection/>
    </xf>
    <xf numFmtId="56" fontId="33" fillId="37" borderId="80" xfId="60" applyNumberFormat="1" applyFont="1" applyFill="1" applyBorder="1" applyAlignment="1" applyProtection="1">
      <alignment horizontal="center" vertical="center"/>
      <protection/>
    </xf>
    <xf numFmtId="0" fontId="33" fillId="37" borderId="74" xfId="60" applyFont="1" applyFill="1" applyBorder="1" applyAlignment="1" applyProtection="1">
      <alignment horizontal="center" vertical="center"/>
      <protection/>
    </xf>
    <xf numFmtId="0" fontId="33" fillId="37" borderId="75" xfId="60" applyFont="1" applyFill="1" applyBorder="1" applyAlignment="1" applyProtection="1">
      <alignment horizontal="center" vertical="center"/>
      <protection/>
    </xf>
    <xf numFmtId="56" fontId="33" fillId="0" borderId="80" xfId="60" applyNumberFormat="1" applyFont="1" applyFill="1" applyBorder="1" applyAlignment="1">
      <alignment horizontal="center" vertical="center"/>
      <protection/>
    </xf>
    <xf numFmtId="0" fontId="33" fillId="0" borderId="74" xfId="60" applyFont="1" applyFill="1" applyBorder="1" applyAlignment="1">
      <alignment horizontal="center" vertical="center"/>
      <protection/>
    </xf>
    <xf numFmtId="0" fontId="33" fillId="0" borderId="75" xfId="60" applyFont="1" applyFill="1" applyBorder="1" applyAlignment="1">
      <alignment horizontal="center" vertical="center"/>
      <protection/>
    </xf>
    <xf numFmtId="0" fontId="14" fillId="0" borderId="84" xfId="60" applyFont="1" applyBorder="1" applyAlignment="1" applyProtection="1">
      <alignment horizontal="center" vertical="center" shrinkToFit="1"/>
      <protection/>
    </xf>
    <xf numFmtId="56" fontId="33" fillId="37" borderId="15" xfId="60" applyNumberFormat="1" applyFont="1" applyFill="1" applyBorder="1" applyAlignment="1" applyProtection="1">
      <alignment horizontal="center" vertical="center"/>
      <protection/>
    </xf>
    <xf numFmtId="0" fontId="33" fillId="37" borderId="0" xfId="60" applyFont="1" applyFill="1" applyBorder="1" applyAlignment="1" applyProtection="1">
      <alignment horizontal="center" vertical="center"/>
      <protection/>
    </xf>
    <xf numFmtId="0" fontId="33" fillId="37" borderId="16" xfId="60" applyFont="1" applyFill="1" applyBorder="1" applyAlignment="1" applyProtection="1">
      <alignment horizontal="center" vertical="center"/>
      <protection/>
    </xf>
    <xf numFmtId="0" fontId="14" fillId="0" borderId="15" xfId="60" applyFont="1" applyBorder="1" applyAlignment="1" applyProtection="1">
      <alignment horizontal="center" vertical="center"/>
      <protection/>
    </xf>
    <xf numFmtId="0" fontId="33" fillId="0" borderId="76" xfId="60" applyFont="1" applyBorder="1" applyAlignment="1" applyProtection="1">
      <alignment horizontal="center" vertical="center" shrinkToFit="1"/>
      <protection/>
    </xf>
    <xf numFmtId="0" fontId="33" fillId="0" borderId="77" xfId="60" applyFont="1" applyBorder="1" applyAlignment="1" applyProtection="1">
      <alignment horizontal="center" vertical="center" shrinkToFit="1"/>
      <protection/>
    </xf>
    <xf numFmtId="0" fontId="33" fillId="0" borderId="78" xfId="60" applyFont="1" applyBorder="1" applyAlignment="1" applyProtection="1">
      <alignment horizontal="center" vertical="center" shrinkToFit="1"/>
      <protection/>
    </xf>
    <xf numFmtId="0" fontId="33" fillId="0" borderId="85" xfId="60" applyFont="1" applyBorder="1" applyAlignment="1" applyProtection="1">
      <alignment horizontal="center" vertical="center" shrinkToFit="1"/>
      <protection/>
    </xf>
    <xf numFmtId="0" fontId="33" fillId="0" borderId="86" xfId="60" applyFont="1" applyBorder="1" applyAlignment="1" applyProtection="1">
      <alignment horizontal="center" vertical="center" shrinkToFit="1"/>
      <protection/>
    </xf>
    <xf numFmtId="0" fontId="33" fillId="0" borderId="87" xfId="60" applyFont="1" applyBorder="1" applyAlignment="1" applyProtection="1">
      <alignment horizontal="center" vertical="center" shrinkToFit="1"/>
      <protection/>
    </xf>
    <xf numFmtId="0" fontId="31" fillId="0" borderId="50" xfId="60" applyFont="1" applyFill="1" applyBorder="1" applyAlignment="1" applyProtection="1">
      <alignment horizontal="center" vertical="center" shrinkToFit="1"/>
      <protection/>
    </xf>
    <xf numFmtId="0" fontId="15" fillId="0" borderId="72" xfId="60" applyFont="1" applyFill="1" applyBorder="1" applyAlignment="1" applyProtection="1">
      <alignment horizontal="center" vertical="center" shrinkToFit="1"/>
      <protection/>
    </xf>
    <xf numFmtId="0" fontId="15" fillId="0" borderId="50" xfId="60" applyFont="1" applyFill="1" applyBorder="1" applyAlignment="1" applyProtection="1">
      <alignment horizontal="center" vertical="center" shrinkToFit="1"/>
      <protection/>
    </xf>
    <xf numFmtId="0" fontId="15" fillId="0" borderId="43" xfId="60" applyFont="1" applyBorder="1" applyAlignment="1" applyProtection="1">
      <alignment horizontal="center" vertical="center"/>
      <protection/>
    </xf>
    <xf numFmtId="0" fontId="15" fillId="0" borderId="75" xfId="60" applyFont="1" applyBorder="1" applyAlignment="1" applyProtection="1">
      <alignment horizontal="center" vertical="center"/>
      <protection/>
    </xf>
    <xf numFmtId="0" fontId="37" fillId="0" borderId="48" xfId="60" applyFont="1" applyBorder="1" applyAlignment="1" applyProtection="1">
      <alignment horizontal="center" vertical="center"/>
      <protection/>
    </xf>
    <xf numFmtId="0" fontId="37" fillId="0" borderId="56" xfId="60" applyFont="1" applyBorder="1" applyAlignment="1" applyProtection="1">
      <alignment horizontal="center" vertical="center"/>
      <protection/>
    </xf>
    <xf numFmtId="0" fontId="15" fillId="0" borderId="76" xfId="60" applyFont="1" applyBorder="1" applyAlignment="1" applyProtection="1">
      <alignment horizontal="center" vertical="center" shrinkToFit="1"/>
      <protection/>
    </xf>
    <xf numFmtId="0" fontId="15" fillId="0" borderId="77" xfId="60" applyFont="1" applyBorder="1" applyAlignment="1" applyProtection="1">
      <alignment horizontal="center" vertical="center" shrinkToFit="1"/>
      <protection/>
    </xf>
    <xf numFmtId="0" fontId="15" fillId="0" borderId="88" xfId="60" applyFont="1" applyBorder="1" applyAlignment="1" applyProtection="1">
      <alignment horizontal="center" vertical="center" shrinkToFit="1"/>
      <protection/>
    </xf>
    <xf numFmtId="0" fontId="15" fillId="0" borderId="85" xfId="60" applyFont="1" applyBorder="1" applyAlignment="1" applyProtection="1">
      <alignment horizontal="center" vertical="center" shrinkToFit="1"/>
      <protection/>
    </xf>
    <xf numFmtId="0" fontId="15" fillId="0" borderId="86" xfId="60" applyFont="1" applyBorder="1" applyAlignment="1" applyProtection="1">
      <alignment horizontal="center" vertical="center" shrinkToFit="1"/>
      <protection/>
    </xf>
    <xf numFmtId="0" fontId="15" fillId="0" borderId="89" xfId="60" applyFont="1" applyBorder="1" applyAlignment="1" applyProtection="1">
      <alignment horizontal="center" vertical="center" shrinkToFit="1"/>
      <protection/>
    </xf>
    <xf numFmtId="0" fontId="37" fillId="0" borderId="54" xfId="60" applyFont="1" applyBorder="1" applyAlignment="1" applyProtection="1">
      <alignment horizontal="center" vertical="center"/>
      <protection/>
    </xf>
    <xf numFmtId="0" fontId="39" fillId="0" borderId="72" xfId="60" applyFont="1" applyBorder="1" applyAlignment="1">
      <alignment horizontal="center" vertical="center"/>
      <protection/>
    </xf>
    <xf numFmtId="0" fontId="39" fillId="0" borderId="50" xfId="60" applyFont="1" applyBorder="1" applyAlignment="1">
      <alignment horizontal="center" vertical="center"/>
      <protection/>
    </xf>
    <xf numFmtId="0" fontId="10" fillId="0" borderId="0" xfId="60" applyFont="1" applyAlignment="1">
      <alignment horizontal="left" vertical="center" shrinkToFit="1"/>
      <protection/>
    </xf>
    <xf numFmtId="0" fontId="26" fillId="0" borderId="51" xfId="60" applyFont="1" applyBorder="1" applyAlignment="1">
      <alignment horizontal="center" vertical="center" wrapText="1"/>
      <protection/>
    </xf>
    <xf numFmtId="0" fontId="26" fillId="0" borderId="52" xfId="60" applyFont="1" applyBorder="1" applyAlignment="1">
      <alignment horizontal="center" vertical="center" wrapText="1"/>
      <protection/>
    </xf>
    <xf numFmtId="0" fontId="37" fillId="0" borderId="50" xfId="60" applyFont="1" applyBorder="1" applyAlignment="1" applyProtection="1">
      <alignment horizontal="center" vertical="center"/>
      <protection/>
    </xf>
    <xf numFmtId="0" fontId="37" fillId="0" borderId="53" xfId="60" applyFont="1" applyBorder="1" applyAlignment="1">
      <alignment horizontal="center" vertical="center" shrinkToFit="1"/>
      <protection/>
    </xf>
    <xf numFmtId="0" fontId="37" fillId="0" borderId="54" xfId="60" applyFont="1" applyBorder="1" applyAlignment="1">
      <alignment horizontal="center" vertical="center" shrinkToFit="1"/>
      <protection/>
    </xf>
    <xf numFmtId="0" fontId="37" fillId="0" borderId="47" xfId="60" applyFont="1" applyBorder="1" applyAlignment="1">
      <alignment horizontal="center" vertical="center" shrinkToFit="1"/>
      <protection/>
    </xf>
    <xf numFmtId="0" fontId="37" fillId="0" borderId="48" xfId="60" applyFont="1" applyBorder="1" applyAlignment="1">
      <alignment horizontal="center" vertical="center" shrinkToFit="1"/>
      <protection/>
    </xf>
    <xf numFmtId="0" fontId="37" fillId="0" borderId="55" xfId="60" applyFont="1" applyBorder="1" applyAlignment="1">
      <alignment horizontal="center" vertical="center" shrinkToFit="1"/>
      <protection/>
    </xf>
    <xf numFmtId="0" fontId="37" fillId="0" borderId="56" xfId="60" applyFont="1" applyBorder="1" applyAlignment="1">
      <alignment horizontal="center" vertical="center" shrinkToFit="1"/>
      <protection/>
    </xf>
    <xf numFmtId="0" fontId="37" fillId="0" borderId="49" xfId="60" applyFont="1" applyFill="1" applyBorder="1" applyAlignment="1">
      <alignment horizontal="center" vertical="center" shrinkToFit="1"/>
      <protection/>
    </xf>
    <xf numFmtId="0" fontId="37" fillId="0" borderId="50" xfId="60" applyFont="1" applyFill="1" applyBorder="1" applyAlignment="1">
      <alignment horizontal="center" vertical="center" shrinkToFit="1"/>
      <protection/>
    </xf>
    <xf numFmtId="0" fontId="39" fillId="0" borderId="49" xfId="60" applyFont="1" applyBorder="1" applyAlignment="1">
      <alignment horizontal="center" vertical="center"/>
      <protection/>
    </xf>
    <xf numFmtId="0" fontId="39" fillId="0" borderId="67" xfId="60" applyFont="1" applyBorder="1" applyAlignment="1">
      <alignment horizontal="center" vertical="center"/>
      <protection/>
    </xf>
    <xf numFmtId="0" fontId="10" fillId="0" borderId="51" xfId="60" applyFont="1" applyBorder="1" applyAlignment="1">
      <alignment horizontal="center" vertical="center"/>
      <protection/>
    </xf>
    <xf numFmtId="0" fontId="10" fillId="0" borderId="52" xfId="60" applyFont="1" applyBorder="1" applyAlignment="1">
      <alignment horizontal="center" vertical="center"/>
      <protection/>
    </xf>
    <xf numFmtId="0" fontId="37" fillId="0" borderId="55" xfId="60" applyFont="1" applyBorder="1" applyAlignment="1">
      <alignment horizontal="center" vertical="center"/>
      <protection/>
    </xf>
    <xf numFmtId="0" fontId="37" fillId="0" borderId="64" xfId="60" applyFont="1" applyBorder="1" applyAlignment="1">
      <alignment horizontal="center" vertical="center"/>
      <protection/>
    </xf>
    <xf numFmtId="0" fontId="15" fillId="0" borderId="60" xfId="60" applyFont="1" applyBorder="1" applyAlignment="1">
      <alignment horizontal="center" vertical="center"/>
      <protection/>
    </xf>
    <xf numFmtId="0" fontId="15" fillId="0" borderId="42" xfId="60" applyFont="1" applyBorder="1" applyAlignment="1">
      <alignment horizontal="center" vertical="center"/>
      <protection/>
    </xf>
    <xf numFmtId="0" fontId="15" fillId="0" borderId="61" xfId="60" applyFont="1" applyBorder="1" applyAlignment="1">
      <alignment horizontal="center" vertical="center"/>
      <protection/>
    </xf>
    <xf numFmtId="0" fontId="37" fillId="0" borderId="53" xfId="60" applyFont="1" applyBorder="1" applyAlignment="1">
      <alignment horizontal="center" vertical="center"/>
      <protection/>
    </xf>
    <xf numFmtId="0" fontId="37" fillId="0" borderId="65" xfId="60" applyFont="1" applyBorder="1" applyAlignment="1">
      <alignment horizontal="center" vertical="center"/>
      <protection/>
    </xf>
    <xf numFmtId="0" fontId="37" fillId="0" borderId="47" xfId="60" applyFont="1" applyBorder="1" applyAlignment="1">
      <alignment horizontal="center" vertical="center"/>
      <protection/>
    </xf>
    <xf numFmtId="0" fontId="37" fillId="0" borderId="63" xfId="60" applyFont="1" applyBorder="1" applyAlignment="1">
      <alignment horizontal="center" vertical="center"/>
      <protection/>
    </xf>
    <xf numFmtId="0" fontId="37" fillId="0" borderId="49" xfId="60" applyFont="1" applyBorder="1" applyAlignment="1">
      <alignment horizontal="center" vertical="center"/>
      <protection/>
    </xf>
    <xf numFmtId="0" fontId="37" fillId="0" borderId="67" xfId="60" applyFont="1" applyBorder="1" applyAlignment="1">
      <alignment horizontal="center" vertical="center"/>
      <protection/>
    </xf>
    <xf numFmtId="0" fontId="15" fillId="0" borderId="80" xfId="60" applyFont="1" applyBorder="1" applyAlignment="1">
      <alignment horizontal="center" vertical="center"/>
      <protection/>
    </xf>
    <xf numFmtId="0" fontId="15" fillId="0" borderId="74" xfId="60" applyFont="1" applyBorder="1" applyAlignment="1">
      <alignment horizontal="center" vertical="center"/>
      <protection/>
    </xf>
    <xf numFmtId="0" fontId="15" fillId="0" borderId="81" xfId="60" applyFont="1" applyBorder="1" applyAlignment="1">
      <alignment horizontal="center" vertical="center"/>
      <protection/>
    </xf>
    <xf numFmtId="0" fontId="37" fillId="0" borderId="73" xfId="60" applyFont="1" applyBorder="1" applyAlignment="1">
      <alignment horizontal="center" vertical="center"/>
      <protection/>
    </xf>
    <xf numFmtId="0" fontId="37" fillId="0" borderId="82" xfId="60" applyFont="1" applyBorder="1" applyAlignment="1">
      <alignment horizontal="center" vertical="center"/>
      <protection/>
    </xf>
    <xf numFmtId="0" fontId="37" fillId="0" borderId="83" xfId="60" applyFont="1" applyBorder="1" applyAlignment="1">
      <alignment horizontal="center" vertical="center"/>
      <protection/>
    </xf>
    <xf numFmtId="0" fontId="37" fillId="0" borderId="72" xfId="60" applyFont="1" applyBorder="1" applyAlignment="1">
      <alignment horizontal="center" vertical="center"/>
      <protection/>
    </xf>
    <xf numFmtId="0" fontId="15" fillId="0" borderId="43" xfId="60" applyFont="1" applyBorder="1" applyAlignment="1">
      <alignment horizontal="center" vertical="center"/>
      <protection/>
    </xf>
    <xf numFmtId="0" fontId="15" fillId="0" borderId="75" xfId="60" applyFont="1" applyBorder="1" applyAlignment="1">
      <alignment horizontal="center" vertical="center"/>
      <protection/>
    </xf>
    <xf numFmtId="0" fontId="37" fillId="0" borderId="48" xfId="60" applyFont="1" applyBorder="1" applyAlignment="1">
      <alignment horizontal="center" vertical="center"/>
      <protection/>
    </xf>
    <xf numFmtId="0" fontId="37" fillId="0" borderId="56" xfId="60" applyFont="1" applyBorder="1" applyAlignment="1">
      <alignment horizontal="center" vertical="center"/>
      <protection/>
    </xf>
    <xf numFmtId="0" fontId="15" fillId="0" borderId="76" xfId="60" applyFont="1" applyBorder="1" applyAlignment="1">
      <alignment horizontal="center" vertical="center" shrinkToFit="1"/>
      <protection/>
    </xf>
    <xf numFmtId="0" fontId="15" fillId="0" borderId="77" xfId="60" applyFont="1" applyBorder="1" applyAlignment="1">
      <alignment horizontal="center" vertical="center" shrinkToFit="1"/>
      <protection/>
    </xf>
    <xf numFmtId="0" fontId="15" fillId="0" borderId="88" xfId="60" applyFont="1" applyBorder="1" applyAlignment="1">
      <alignment horizontal="center" vertical="center" shrinkToFit="1"/>
      <protection/>
    </xf>
    <xf numFmtId="0" fontId="15" fillId="0" borderId="85" xfId="60" applyFont="1" applyBorder="1" applyAlignment="1">
      <alignment horizontal="center" vertical="center" shrinkToFit="1"/>
      <protection/>
    </xf>
    <xf numFmtId="0" fontId="15" fillId="0" borderId="86" xfId="60" applyFont="1" applyBorder="1" applyAlignment="1">
      <alignment horizontal="center" vertical="center" shrinkToFit="1"/>
      <protection/>
    </xf>
    <xf numFmtId="0" fontId="15" fillId="0" borderId="89" xfId="60" applyFont="1" applyBorder="1" applyAlignment="1">
      <alignment horizontal="center" vertical="center" shrinkToFit="1"/>
      <protection/>
    </xf>
    <xf numFmtId="0" fontId="37" fillId="0" borderId="54" xfId="60" applyFont="1" applyBorder="1" applyAlignment="1">
      <alignment horizontal="center" vertical="center"/>
      <protection/>
    </xf>
    <xf numFmtId="0" fontId="37" fillId="0" borderId="50" xfId="60" applyFont="1" applyBorder="1" applyAlignment="1">
      <alignment horizontal="center" vertical="center"/>
      <protection/>
    </xf>
    <xf numFmtId="56" fontId="33" fillId="0" borderId="15" xfId="60" applyNumberFormat="1" applyFont="1" applyBorder="1" applyAlignment="1">
      <alignment horizontal="center" vertical="center"/>
      <protection/>
    </xf>
    <xf numFmtId="0" fontId="33" fillId="0" borderId="0" xfId="60" applyFont="1" applyBorder="1" applyAlignment="1">
      <alignment horizontal="center" vertical="center"/>
      <protection/>
    </xf>
    <xf numFmtId="0" fontId="33" fillId="0" borderId="16" xfId="60" applyFont="1" applyBorder="1" applyAlignment="1">
      <alignment horizontal="center" vertical="center"/>
      <protection/>
    </xf>
    <xf numFmtId="0" fontId="33" fillId="0" borderId="84" xfId="60" applyFont="1" applyBorder="1" applyAlignment="1" applyProtection="1">
      <alignment horizontal="center" vertical="center" shrinkToFit="1"/>
      <protection/>
    </xf>
    <xf numFmtId="0" fontId="33" fillId="0" borderId="68" xfId="60" applyFont="1" applyBorder="1" applyAlignment="1" applyProtection="1">
      <alignment horizontal="center" vertical="center" shrinkToFit="1"/>
      <protection/>
    </xf>
    <xf numFmtId="0" fontId="33" fillId="0" borderId="69" xfId="60" applyFont="1" applyBorder="1" applyAlignment="1" applyProtection="1">
      <alignment horizontal="center" vertical="center" shrinkToFit="1"/>
      <protection/>
    </xf>
    <xf numFmtId="0" fontId="33" fillId="0" borderId="80" xfId="60" applyFont="1" applyBorder="1" applyAlignment="1" applyProtection="1">
      <alignment horizontal="center" vertical="center"/>
      <protection/>
    </xf>
    <xf numFmtId="0" fontId="34" fillId="0" borderId="76" xfId="60" applyFont="1" applyBorder="1" applyAlignment="1" applyProtection="1">
      <alignment horizontal="center" vertical="center" shrinkToFit="1"/>
      <protection/>
    </xf>
    <xf numFmtId="0" fontId="34" fillId="0" borderId="77" xfId="60" applyFont="1" applyBorder="1" applyAlignment="1" applyProtection="1">
      <alignment horizontal="center" vertical="center" shrinkToFit="1"/>
      <protection/>
    </xf>
    <xf numFmtId="0" fontId="34" fillId="0" borderId="78" xfId="60" applyFont="1" applyBorder="1" applyAlignment="1" applyProtection="1">
      <alignment horizontal="center" vertical="center" shrinkToFit="1"/>
      <protection/>
    </xf>
    <xf numFmtId="0" fontId="34" fillId="0" borderId="85" xfId="60" applyFont="1" applyBorder="1" applyAlignment="1" applyProtection="1">
      <alignment horizontal="center" vertical="center" shrinkToFit="1"/>
      <protection/>
    </xf>
    <xf numFmtId="0" fontId="34" fillId="0" borderId="86" xfId="60" applyFont="1" applyBorder="1" applyAlignment="1" applyProtection="1">
      <alignment horizontal="center" vertical="center" shrinkToFit="1"/>
      <protection/>
    </xf>
    <xf numFmtId="0" fontId="34" fillId="0" borderId="87" xfId="60" applyFont="1" applyBorder="1" applyAlignment="1" applyProtection="1">
      <alignment horizontal="center" vertical="center" shrinkToFit="1"/>
      <protection/>
    </xf>
    <xf numFmtId="56" fontId="15" fillId="0" borderId="60" xfId="60" applyNumberFormat="1" applyFont="1" applyBorder="1" applyAlignment="1">
      <alignment horizontal="center" vertical="center"/>
      <protection/>
    </xf>
    <xf numFmtId="56" fontId="15" fillId="0" borderId="42" xfId="60" applyNumberFormat="1" applyFont="1" applyBorder="1" applyAlignment="1">
      <alignment horizontal="center" vertical="center"/>
      <protection/>
    </xf>
    <xf numFmtId="56" fontId="15" fillId="0" borderId="61" xfId="60" applyNumberFormat="1" applyFont="1" applyBorder="1" applyAlignment="1">
      <alignment horizontal="center" vertical="center"/>
      <protection/>
    </xf>
    <xf numFmtId="56" fontId="15" fillId="0" borderId="80" xfId="60" applyNumberFormat="1" applyFont="1" applyBorder="1" applyAlignment="1">
      <alignment horizontal="center" vertical="center"/>
      <protection/>
    </xf>
    <xf numFmtId="56" fontId="15" fillId="0" borderId="74" xfId="60" applyNumberFormat="1" applyFont="1" applyBorder="1" applyAlignment="1">
      <alignment horizontal="center" vertical="center"/>
      <protection/>
    </xf>
    <xf numFmtId="56" fontId="15" fillId="0" borderId="81" xfId="60" applyNumberFormat="1" applyFont="1" applyBorder="1" applyAlignment="1">
      <alignment horizontal="center" vertical="center"/>
      <protection/>
    </xf>
    <xf numFmtId="56" fontId="14" fillId="0" borderId="80" xfId="60" applyNumberFormat="1" applyFont="1" applyFill="1" applyBorder="1" applyAlignment="1" applyProtection="1">
      <alignment horizontal="center" vertical="center"/>
      <protection/>
    </xf>
    <xf numFmtId="0" fontId="14" fillId="0" borderId="74" xfId="60" applyFont="1" applyFill="1" applyBorder="1" applyAlignment="1" applyProtection="1">
      <alignment horizontal="center" vertical="center"/>
      <protection/>
    </xf>
    <xf numFmtId="0" fontId="14" fillId="0" borderId="75" xfId="60" applyFont="1" applyFill="1" applyBorder="1" applyAlignment="1" applyProtection="1">
      <alignment horizontal="center" vertical="center"/>
      <protection/>
    </xf>
    <xf numFmtId="0" fontId="14" fillId="0" borderId="80" xfId="60" applyFont="1" applyFill="1" applyBorder="1" applyAlignment="1" applyProtection="1">
      <alignment horizontal="center" vertical="center"/>
      <protection/>
    </xf>
    <xf numFmtId="0" fontId="22" fillId="0" borderId="72" xfId="60" applyFont="1" applyFill="1" applyBorder="1" applyAlignment="1" applyProtection="1">
      <alignment horizontal="center" vertical="center" shrinkToFit="1"/>
      <protection/>
    </xf>
    <xf numFmtId="0" fontId="22" fillId="0" borderId="50" xfId="60" applyFont="1" applyFill="1" applyBorder="1" applyAlignment="1" applyProtection="1">
      <alignment horizontal="center" vertical="center" shrinkToFit="1"/>
      <protection/>
    </xf>
    <xf numFmtId="0" fontId="35" fillId="0" borderId="47" xfId="60" applyFont="1" applyBorder="1" applyAlignment="1" applyProtection="1">
      <alignment horizontal="center" vertical="center" shrinkToFit="1"/>
      <protection/>
    </xf>
    <xf numFmtId="0" fontId="35" fillId="0" borderId="48" xfId="60" applyFont="1" applyBorder="1" applyAlignment="1" applyProtection="1">
      <alignment horizontal="center" vertical="center" shrinkToFit="1"/>
      <protection/>
    </xf>
    <xf numFmtId="56" fontId="34" fillId="0" borderId="15" xfId="60" applyNumberFormat="1" applyFont="1" applyFill="1" applyBorder="1" applyAlignment="1">
      <alignment horizontal="center" vertical="center"/>
      <protection/>
    </xf>
    <xf numFmtId="0" fontId="34" fillId="0" borderId="0" xfId="60" applyFont="1" applyFill="1" applyBorder="1" applyAlignment="1">
      <alignment horizontal="center" vertical="center"/>
      <protection/>
    </xf>
    <xf numFmtId="0" fontId="34" fillId="0" borderId="16" xfId="60" applyFont="1" applyFill="1" applyBorder="1" applyAlignment="1">
      <alignment horizontal="center" vertical="center"/>
      <protection/>
    </xf>
    <xf numFmtId="56" fontId="34" fillId="0" borderId="80" xfId="60" applyNumberFormat="1" applyFont="1" applyBorder="1" applyAlignment="1" applyProtection="1">
      <alignment horizontal="center" vertical="center"/>
      <protection/>
    </xf>
    <xf numFmtId="0" fontId="34" fillId="0" borderId="74" xfId="60" applyFont="1" applyBorder="1" applyAlignment="1" applyProtection="1">
      <alignment horizontal="center" vertical="center"/>
      <protection/>
    </xf>
    <xf numFmtId="0" fontId="34" fillId="0" borderId="75" xfId="60" applyFont="1" applyBorder="1" applyAlignment="1" applyProtection="1">
      <alignment horizontal="center" vertical="center"/>
      <protection/>
    </xf>
    <xf numFmtId="56" fontId="34" fillId="37" borderId="80" xfId="60" applyNumberFormat="1" applyFont="1" applyFill="1" applyBorder="1" applyAlignment="1" applyProtection="1">
      <alignment horizontal="center" vertical="center"/>
      <protection/>
    </xf>
    <xf numFmtId="0" fontId="34" fillId="37" borderId="74" xfId="60" applyFont="1" applyFill="1" applyBorder="1" applyAlignment="1" applyProtection="1">
      <alignment horizontal="center" vertical="center"/>
      <protection/>
    </xf>
    <xf numFmtId="0" fontId="34" fillId="37" borderId="75" xfId="60" applyFont="1" applyFill="1" applyBorder="1" applyAlignment="1" applyProtection="1">
      <alignment horizontal="center" vertical="center"/>
      <protection/>
    </xf>
    <xf numFmtId="56" fontId="34" fillId="0" borderId="80" xfId="60" applyNumberFormat="1" applyFont="1" applyFill="1" applyBorder="1" applyAlignment="1">
      <alignment horizontal="center" vertical="center"/>
      <protection/>
    </xf>
    <xf numFmtId="0" fontId="34" fillId="0" borderId="74" xfId="60" applyFont="1" applyFill="1" applyBorder="1" applyAlignment="1">
      <alignment horizontal="center" vertical="center"/>
      <protection/>
    </xf>
    <xf numFmtId="0" fontId="34" fillId="0" borderId="75" xfId="60" applyFont="1" applyFill="1" applyBorder="1" applyAlignment="1">
      <alignment horizontal="center" vertical="center"/>
      <protection/>
    </xf>
    <xf numFmtId="56" fontId="34" fillId="37" borderId="15" xfId="60" applyNumberFormat="1" applyFont="1" applyFill="1" applyBorder="1" applyAlignment="1" applyProtection="1">
      <alignment horizontal="center" vertical="center"/>
      <protection/>
    </xf>
    <xf numFmtId="0" fontId="34" fillId="37" borderId="0" xfId="60" applyFont="1" applyFill="1" applyBorder="1" applyAlignment="1" applyProtection="1">
      <alignment horizontal="center" vertical="center"/>
      <protection/>
    </xf>
    <xf numFmtId="0" fontId="34" fillId="37" borderId="16" xfId="60" applyFont="1" applyFill="1" applyBorder="1" applyAlignment="1" applyProtection="1">
      <alignment horizontal="center" vertical="center"/>
      <protection/>
    </xf>
    <xf numFmtId="0" fontId="16" fillId="0" borderId="76" xfId="60" applyFont="1" applyBorder="1" applyAlignment="1">
      <alignment horizontal="center" vertical="center" shrinkToFit="1"/>
      <protection/>
    </xf>
    <xf numFmtId="0" fontId="16" fillId="0" borderId="77" xfId="60" applyFont="1" applyBorder="1" applyAlignment="1">
      <alignment horizontal="center" vertical="center" shrinkToFit="1"/>
      <protection/>
    </xf>
    <xf numFmtId="0" fontId="16" fillId="0" borderId="88" xfId="60" applyFont="1" applyBorder="1" applyAlignment="1">
      <alignment horizontal="center" vertical="center" shrinkToFit="1"/>
      <protection/>
    </xf>
    <xf numFmtId="0" fontId="16" fillId="0" borderId="85" xfId="60" applyFont="1" applyBorder="1" applyAlignment="1">
      <alignment horizontal="center" vertical="center" shrinkToFit="1"/>
      <protection/>
    </xf>
    <xf numFmtId="0" fontId="16" fillId="0" borderId="86" xfId="60" applyFont="1" applyBorder="1" applyAlignment="1">
      <alignment horizontal="center" vertical="center" shrinkToFit="1"/>
      <protection/>
    </xf>
    <xf numFmtId="0" fontId="16" fillId="0" borderId="89" xfId="60" applyFont="1" applyBorder="1" applyAlignment="1">
      <alignment horizontal="center" vertical="center" shrinkToFit="1"/>
      <protection/>
    </xf>
    <xf numFmtId="0" fontId="16" fillId="0" borderId="43" xfId="60" applyFont="1" applyBorder="1" applyAlignment="1">
      <alignment horizontal="center" vertical="center"/>
      <protection/>
    </xf>
    <xf numFmtId="0" fontId="16" fillId="0" borderId="74" xfId="60" applyFont="1" applyBorder="1" applyAlignment="1">
      <alignment horizontal="center" vertical="center"/>
      <protection/>
    </xf>
    <xf numFmtId="0" fontId="16" fillId="0" borderId="75" xfId="60" applyFont="1" applyBorder="1" applyAlignment="1">
      <alignment horizontal="center" vertical="center"/>
      <protection/>
    </xf>
    <xf numFmtId="0" fontId="16" fillId="0" borderId="80" xfId="60" applyFont="1" applyBorder="1" applyAlignment="1">
      <alignment horizontal="center" vertical="center"/>
      <protection/>
    </xf>
    <xf numFmtId="56" fontId="34" fillId="0" borderId="15" xfId="60" applyNumberFormat="1" applyFont="1" applyBorder="1" applyAlignment="1">
      <alignment horizontal="center" vertical="center"/>
      <protection/>
    </xf>
    <xf numFmtId="0" fontId="34" fillId="0" borderId="0" xfId="60" applyFont="1" applyBorder="1" applyAlignment="1">
      <alignment horizontal="center" vertical="center"/>
      <protection/>
    </xf>
    <xf numFmtId="0" fontId="34" fillId="0" borderId="16" xfId="60" applyFont="1" applyBorder="1" applyAlignment="1">
      <alignment horizontal="center" vertical="center"/>
      <protection/>
    </xf>
    <xf numFmtId="0" fontId="34" fillId="0" borderId="80" xfId="60" applyFont="1" applyBorder="1" applyAlignment="1" applyProtection="1">
      <alignment horizontal="center" vertical="center"/>
      <protection/>
    </xf>
    <xf numFmtId="56" fontId="14" fillId="0" borderId="43" xfId="60" applyNumberFormat="1" applyFont="1" applyFill="1" applyBorder="1" applyAlignment="1">
      <alignment horizontal="center" vertical="center"/>
      <protection/>
    </xf>
    <xf numFmtId="0" fontId="14" fillId="0" borderId="17" xfId="60" applyFont="1" applyFill="1" applyBorder="1" applyAlignment="1">
      <alignment horizontal="center" vertical="center"/>
      <protection/>
    </xf>
    <xf numFmtId="56" fontId="14" fillId="0" borderId="90" xfId="60" applyNumberFormat="1" applyFont="1" applyFill="1" applyBorder="1" applyAlignment="1">
      <alignment horizontal="center" vertical="center"/>
      <protection/>
    </xf>
    <xf numFmtId="0" fontId="14" fillId="0" borderId="84" xfId="60" applyFont="1" applyBorder="1" applyAlignment="1" applyProtection="1">
      <alignment horizontal="center" vertical="center"/>
      <protection/>
    </xf>
    <xf numFmtId="0" fontId="14" fillId="0" borderId="68" xfId="60" applyFont="1" applyBorder="1" applyAlignment="1" applyProtection="1">
      <alignment horizontal="center" vertical="center"/>
      <protection/>
    </xf>
    <xf numFmtId="0" fontId="14" fillId="0" borderId="69" xfId="60" applyFont="1" applyBorder="1" applyAlignment="1" applyProtection="1">
      <alignment horizontal="center" vertical="center"/>
      <protection/>
    </xf>
    <xf numFmtId="0" fontId="14" fillId="0" borderId="81" xfId="60" applyFont="1" applyFill="1" applyBorder="1" applyAlignment="1">
      <alignment horizontal="center" vertical="center"/>
      <protection/>
    </xf>
    <xf numFmtId="0" fontId="36" fillId="0" borderId="80" xfId="60" applyFont="1" applyBorder="1" applyAlignment="1">
      <alignment horizontal="center" vertical="center" shrinkToFit="1"/>
      <protection/>
    </xf>
    <xf numFmtId="0" fontId="36" fillId="0" borderId="74" xfId="60" applyFont="1" applyBorder="1" applyAlignment="1">
      <alignment horizontal="center" vertical="center" shrinkToFit="1"/>
      <protection/>
    </xf>
    <xf numFmtId="0" fontId="36" fillId="0" borderId="75" xfId="60" applyFont="1" applyBorder="1" applyAlignment="1">
      <alignment horizontal="center" vertical="center" shrinkToFit="1"/>
      <protection/>
    </xf>
    <xf numFmtId="0" fontId="36" fillId="0" borderId="0" xfId="60" applyFont="1" applyBorder="1" applyAlignment="1">
      <alignment horizontal="center" vertical="center" shrinkToFit="1"/>
      <protection/>
    </xf>
    <xf numFmtId="0" fontId="34" fillId="0" borderId="84" xfId="60" applyFont="1" applyBorder="1" applyAlignment="1" applyProtection="1">
      <alignment horizontal="center" vertical="center" shrinkToFit="1"/>
      <protection/>
    </xf>
    <xf numFmtId="0" fontId="34" fillId="0" borderId="68" xfId="60" applyFont="1" applyBorder="1" applyAlignment="1" applyProtection="1">
      <alignment horizontal="center" vertical="center" shrinkToFit="1"/>
      <protection/>
    </xf>
    <xf numFmtId="0" fontId="34" fillId="0" borderId="69" xfId="60" applyFont="1" applyBorder="1" applyAlignment="1" applyProtection="1">
      <alignment horizontal="center" vertical="center" shrinkToFit="1"/>
      <protection/>
    </xf>
    <xf numFmtId="0" fontId="14" fillId="0" borderId="85" xfId="60" applyFont="1" applyBorder="1" applyAlignment="1" applyProtection="1">
      <alignment horizontal="center" vertical="center" shrinkToFit="1"/>
      <protection/>
    </xf>
    <xf numFmtId="0" fontId="14" fillId="0" borderId="86" xfId="60" applyFont="1" applyBorder="1" applyAlignment="1" applyProtection="1">
      <alignment horizontal="center" vertical="center" shrinkToFit="1"/>
      <protection/>
    </xf>
    <xf numFmtId="0" fontId="14" fillId="0" borderId="87" xfId="60" applyFont="1" applyBorder="1" applyAlignment="1" applyProtection="1">
      <alignment horizontal="center" vertical="center" shrinkToFit="1"/>
      <protection/>
    </xf>
    <xf numFmtId="176" fontId="40" fillId="0" borderId="20" xfId="60" applyNumberFormat="1" applyFont="1" applyBorder="1" applyAlignment="1">
      <alignment horizontal="right" vertical="center"/>
      <protection/>
    </xf>
    <xf numFmtId="0" fontId="37" fillId="0" borderId="91" xfId="60" applyFont="1" applyBorder="1" applyAlignment="1">
      <alignment horizontal="center" vertical="center"/>
      <protection/>
    </xf>
    <xf numFmtId="0" fontId="37" fillId="0" borderId="92" xfId="60" applyFont="1" applyBorder="1" applyAlignment="1">
      <alignment horizontal="center" vertical="center"/>
      <protection/>
    </xf>
    <xf numFmtId="0" fontId="37" fillId="0" borderId="93" xfId="60" applyFont="1" applyBorder="1" applyAlignment="1">
      <alignment horizontal="center" vertical="center"/>
      <protection/>
    </xf>
    <xf numFmtId="0" fontId="37" fillId="0" borderId="93" xfId="60" applyFont="1" applyBorder="1" applyAlignment="1">
      <alignment horizontal="center" vertical="center" wrapText="1"/>
      <protection/>
    </xf>
    <xf numFmtId="0" fontId="37" fillId="0" borderId="94" xfId="60" applyFont="1" applyBorder="1" applyAlignment="1">
      <alignment horizontal="center" vertical="center"/>
      <protection/>
    </xf>
    <xf numFmtId="0" fontId="37" fillId="0" borderId="95" xfId="60" applyFont="1" applyBorder="1" applyAlignment="1">
      <alignment horizontal="center" vertical="center"/>
      <protection/>
    </xf>
    <xf numFmtId="0" fontId="38" fillId="0" borderId="59" xfId="60" applyFont="1" applyBorder="1" applyAlignment="1">
      <alignment horizontal="center" vertical="center"/>
      <protection/>
    </xf>
    <xf numFmtId="0" fontId="38" fillId="0" borderId="55" xfId="60" applyFont="1" applyBorder="1" applyAlignment="1">
      <alignment horizontal="center" vertical="center"/>
      <protection/>
    </xf>
    <xf numFmtId="0" fontId="39" fillId="0" borderId="41" xfId="60" applyFont="1" applyBorder="1" applyAlignment="1">
      <alignment horizontal="center" vertical="center"/>
      <protection/>
    </xf>
    <xf numFmtId="0" fontId="39" fillId="0" borderId="59" xfId="60" applyFont="1" applyBorder="1" applyAlignment="1">
      <alignment horizontal="center" vertical="center"/>
      <protection/>
    </xf>
    <xf numFmtId="0" fontId="39" fillId="0" borderId="90" xfId="60" applyFont="1" applyBorder="1" applyAlignment="1">
      <alignment horizontal="center" vertical="center"/>
      <protection/>
    </xf>
    <xf numFmtId="0" fontId="39" fillId="0" borderId="16" xfId="60" applyFont="1" applyBorder="1" applyAlignment="1">
      <alignment horizontal="center" vertical="center"/>
      <protection/>
    </xf>
    <xf numFmtId="0" fontId="39" fillId="0" borderId="22" xfId="60" applyFont="1" applyBorder="1" applyAlignment="1">
      <alignment horizontal="center" vertical="center"/>
      <protection/>
    </xf>
    <xf numFmtId="0" fontId="39" fillId="0" borderId="11" xfId="60" applyFont="1" applyBorder="1" applyAlignment="1">
      <alignment horizontal="center" vertical="center"/>
      <protection/>
    </xf>
    <xf numFmtId="0" fontId="39" fillId="0" borderId="63" xfId="60" applyFont="1" applyFill="1" applyBorder="1" applyAlignment="1">
      <alignment horizontal="center" vertical="center"/>
      <protection/>
    </xf>
    <xf numFmtId="0" fontId="39" fillId="0" borderId="63" xfId="60" applyFont="1" applyFill="1" applyBorder="1" applyAlignment="1">
      <alignment horizontal="center" vertical="center" shrinkToFit="1"/>
      <protection/>
    </xf>
    <xf numFmtId="0" fontId="39" fillId="0" borderId="96" xfId="60" applyFont="1" applyFill="1" applyBorder="1" applyAlignment="1">
      <alignment horizontal="center" vertical="center" shrinkToFit="1"/>
      <protection/>
    </xf>
    <xf numFmtId="0" fontId="39" fillId="0" borderId="33" xfId="60" applyFont="1" applyFill="1" applyBorder="1" applyAlignment="1">
      <alignment horizontal="center" vertical="center" shrinkToFit="1"/>
      <protection/>
    </xf>
    <xf numFmtId="0" fontId="39" fillId="0" borderId="97" xfId="60" applyFont="1" applyFill="1" applyBorder="1" applyAlignment="1">
      <alignment horizontal="center" vertical="center" shrinkToFit="1"/>
      <protection/>
    </xf>
    <xf numFmtId="0" fontId="39" fillId="0" borderId="82" xfId="60" applyFont="1" applyFill="1" applyBorder="1" applyAlignment="1">
      <alignment horizontal="center" vertical="center"/>
      <protection/>
    </xf>
    <xf numFmtId="0" fontId="39" fillId="0" borderId="82" xfId="60" applyFont="1" applyFill="1" applyBorder="1" applyAlignment="1">
      <alignment horizontal="center" vertical="center" shrinkToFit="1"/>
      <protection/>
    </xf>
    <xf numFmtId="0" fontId="39" fillId="0" borderId="98" xfId="60" applyFont="1" applyFill="1" applyBorder="1" applyAlignment="1">
      <alignment horizontal="center" vertical="center" shrinkToFit="1"/>
      <protection/>
    </xf>
    <xf numFmtId="0" fontId="39" fillId="0" borderId="99" xfId="60" applyFont="1" applyFill="1" applyBorder="1" applyAlignment="1">
      <alignment horizontal="center" vertical="center" shrinkToFit="1"/>
      <protection/>
    </xf>
    <xf numFmtId="0" fontId="39" fillId="0" borderId="100" xfId="60" applyFont="1" applyFill="1" applyBorder="1" applyAlignment="1">
      <alignment horizontal="center" vertical="center" shrinkToFit="1"/>
      <protection/>
    </xf>
    <xf numFmtId="0" fontId="39" fillId="0" borderId="101" xfId="60" applyFont="1" applyFill="1" applyBorder="1" applyAlignment="1">
      <alignment horizontal="center" vertical="center"/>
      <protection/>
    </xf>
    <xf numFmtId="0" fontId="39" fillId="0" borderId="101" xfId="60" applyFont="1" applyFill="1" applyBorder="1" applyAlignment="1">
      <alignment horizontal="center" vertical="center" shrinkToFit="1"/>
      <protection/>
    </xf>
    <xf numFmtId="0" fontId="39" fillId="38" borderId="82" xfId="60" applyFont="1" applyFill="1" applyBorder="1" applyAlignment="1">
      <alignment horizontal="center" vertical="center" shrinkToFit="1"/>
      <protection/>
    </xf>
    <xf numFmtId="0" fontId="40" fillId="0" borderId="102" xfId="60" applyFont="1" applyFill="1" applyBorder="1" applyAlignment="1">
      <alignment horizontal="center" vertical="center"/>
      <protection/>
    </xf>
    <xf numFmtId="0" fontId="40" fillId="0" borderId="24" xfId="60" applyFont="1" applyFill="1" applyBorder="1" applyAlignment="1">
      <alignment horizontal="center" vertical="center"/>
      <protection/>
    </xf>
    <xf numFmtId="0" fontId="39" fillId="0" borderId="24" xfId="60" applyFont="1" applyFill="1" applyBorder="1" applyAlignment="1">
      <alignment horizontal="center" vertical="center"/>
      <protection/>
    </xf>
    <xf numFmtId="0" fontId="39" fillId="0" borderId="24" xfId="60" applyFont="1" applyFill="1" applyBorder="1" applyAlignment="1">
      <alignment horizontal="center" vertical="center" shrinkToFit="1"/>
      <protection/>
    </xf>
    <xf numFmtId="0" fontId="39" fillId="0" borderId="14" xfId="60" applyFont="1" applyFill="1" applyBorder="1" applyAlignment="1">
      <alignment horizontal="center" vertical="center" shrinkToFit="1"/>
      <protection/>
    </xf>
    <xf numFmtId="0" fontId="39" fillId="0" borderId="13" xfId="60" applyFont="1" applyFill="1" applyBorder="1" applyAlignment="1">
      <alignment horizontal="center" vertical="center" shrinkToFit="1"/>
      <protection/>
    </xf>
    <xf numFmtId="0" fontId="39" fillId="0" borderId="46" xfId="60" applyFont="1" applyFill="1" applyBorder="1" applyAlignment="1">
      <alignment horizontal="center" vertical="center" shrinkToFit="1"/>
      <protection/>
    </xf>
    <xf numFmtId="0" fontId="38" fillId="0" borderId="47" xfId="60" applyFont="1" applyBorder="1" applyAlignment="1">
      <alignment horizontal="center" vertical="center"/>
      <protection/>
    </xf>
    <xf numFmtId="0" fontId="39" fillId="38" borderId="96" xfId="60" applyFont="1" applyFill="1" applyBorder="1" applyAlignment="1">
      <alignment horizontal="center" vertical="center" shrinkToFit="1"/>
      <protection/>
    </xf>
    <xf numFmtId="0" fontId="39" fillId="38" borderId="97" xfId="60" applyFont="1" applyFill="1" applyBorder="1" applyAlignment="1">
      <alignment horizontal="center" vertical="center" shrinkToFit="1"/>
      <protection/>
    </xf>
    <xf numFmtId="0" fontId="40" fillId="0" borderId="97" xfId="60" applyFont="1" applyFill="1" applyBorder="1" applyAlignment="1">
      <alignment horizontal="center" vertical="center"/>
      <protection/>
    </xf>
    <xf numFmtId="0" fontId="40" fillId="0" borderId="103" xfId="60" applyFont="1" applyFill="1" applyBorder="1" applyAlignment="1">
      <alignment horizontal="center" vertical="center"/>
      <protection/>
    </xf>
    <xf numFmtId="0" fontId="39" fillId="38" borderId="14" xfId="60" applyFont="1" applyFill="1" applyBorder="1" applyAlignment="1">
      <alignment horizontal="center" vertical="center" shrinkToFit="1"/>
      <protection/>
    </xf>
    <xf numFmtId="0" fontId="39" fillId="38" borderId="46" xfId="60" applyFont="1" applyFill="1" applyBorder="1" applyAlignment="1">
      <alignment horizontal="center" vertical="center" shrinkToFit="1"/>
      <protection/>
    </xf>
    <xf numFmtId="0" fontId="40" fillId="0" borderId="46" xfId="60" applyFont="1" applyFill="1" applyBorder="1" applyAlignment="1">
      <alignment horizontal="center" vertical="center"/>
      <protection/>
    </xf>
    <xf numFmtId="0" fontId="40" fillId="0" borderId="104" xfId="60" applyFont="1" applyFill="1" applyBorder="1" applyAlignment="1">
      <alignment horizontal="center" vertical="center"/>
      <protection/>
    </xf>
    <xf numFmtId="0" fontId="40" fillId="38" borderId="105" xfId="60" applyFont="1" applyFill="1" applyBorder="1" applyAlignment="1">
      <alignment horizontal="center" vertical="center"/>
      <protection/>
    </xf>
    <xf numFmtId="0" fontId="39" fillId="38" borderId="98" xfId="60" applyFont="1" applyFill="1" applyBorder="1" applyAlignment="1">
      <alignment horizontal="center" vertical="center" shrinkToFit="1"/>
      <protection/>
    </xf>
    <xf numFmtId="0" fontId="39" fillId="38" borderId="100" xfId="60" applyFont="1" applyFill="1" applyBorder="1" applyAlignment="1">
      <alignment horizontal="center" vertical="center" shrinkToFit="1"/>
      <protection/>
    </xf>
    <xf numFmtId="0" fontId="40" fillId="38" borderId="100" xfId="60" applyFont="1" applyFill="1" applyBorder="1" applyAlignment="1">
      <alignment horizontal="center" vertical="center"/>
      <protection/>
    </xf>
    <xf numFmtId="0" fontId="40" fillId="38" borderId="106" xfId="60" applyFont="1" applyFill="1" applyBorder="1" applyAlignment="1">
      <alignment horizontal="center" vertical="center"/>
      <protection/>
    </xf>
    <xf numFmtId="0" fontId="39" fillId="38" borderId="101" xfId="60" applyFont="1" applyFill="1" applyBorder="1" applyAlignment="1">
      <alignment horizontal="center" vertical="center" shrinkToFit="1"/>
      <protection/>
    </xf>
    <xf numFmtId="0" fontId="38" fillId="38" borderId="107" xfId="60" applyFont="1" applyFill="1" applyBorder="1" applyAlignment="1">
      <alignment horizontal="center" vertical="center"/>
      <protection/>
    </xf>
    <xf numFmtId="0" fontId="38" fillId="38" borderId="108" xfId="60" applyFont="1" applyFill="1" applyBorder="1" applyAlignment="1">
      <alignment horizontal="center" vertical="center"/>
      <protection/>
    </xf>
    <xf numFmtId="0" fontId="38" fillId="38" borderId="109" xfId="60" applyFont="1" applyFill="1" applyBorder="1" applyAlignment="1">
      <alignment horizontal="center" vertical="center"/>
      <protection/>
    </xf>
    <xf numFmtId="0" fontId="39" fillId="38" borderId="110" xfId="60" applyFont="1" applyFill="1" applyBorder="1" applyAlignment="1">
      <alignment horizontal="center" vertical="center" shrinkToFit="1"/>
      <protection/>
    </xf>
    <xf numFmtId="0" fontId="39" fillId="38" borderId="111" xfId="60" applyFont="1" applyFill="1" applyBorder="1" applyAlignment="1">
      <alignment horizontal="center" vertical="center" shrinkToFit="1"/>
      <protection/>
    </xf>
    <xf numFmtId="0" fontId="40" fillId="38" borderId="97" xfId="60" applyFont="1" applyFill="1" applyBorder="1" applyAlignment="1">
      <alignment horizontal="center" vertical="center"/>
      <protection/>
    </xf>
    <xf numFmtId="0" fontId="40" fillId="38" borderId="103" xfId="60" applyFont="1" applyFill="1" applyBorder="1" applyAlignment="1">
      <alignment horizontal="center" vertical="center"/>
      <protection/>
    </xf>
    <xf numFmtId="0" fontId="40" fillId="38" borderId="102" xfId="60" applyFont="1" applyFill="1" applyBorder="1" applyAlignment="1">
      <alignment horizontal="center" vertical="center"/>
      <protection/>
    </xf>
    <xf numFmtId="0" fontId="40" fillId="38" borderId="24" xfId="60" applyFont="1" applyFill="1" applyBorder="1" applyAlignment="1">
      <alignment horizontal="center" vertical="center"/>
      <protection/>
    </xf>
    <xf numFmtId="0" fontId="40" fillId="38" borderId="46" xfId="60" applyFont="1" applyFill="1" applyBorder="1" applyAlignment="1">
      <alignment horizontal="center" vertical="center"/>
      <protection/>
    </xf>
    <xf numFmtId="0" fontId="40" fillId="38" borderId="104" xfId="60" applyFont="1" applyFill="1" applyBorder="1" applyAlignment="1">
      <alignment horizontal="center" vertical="center"/>
      <protection/>
    </xf>
    <xf numFmtId="0" fontId="40" fillId="38" borderId="14" xfId="60" applyFont="1" applyFill="1" applyBorder="1" applyAlignment="1">
      <alignment horizontal="center" vertical="center"/>
      <protection/>
    </xf>
    <xf numFmtId="0" fontId="40" fillId="38" borderId="13" xfId="60" applyFont="1" applyFill="1" applyBorder="1" applyAlignment="1">
      <alignment horizontal="center" vertical="center"/>
      <protection/>
    </xf>
    <xf numFmtId="0" fontId="40" fillId="38" borderId="36" xfId="60" applyFont="1" applyFill="1" applyBorder="1" applyAlignment="1">
      <alignment horizontal="center" vertical="center"/>
      <protection/>
    </xf>
    <xf numFmtId="0" fontId="39" fillId="0" borderId="63" xfId="60" applyFont="1" applyBorder="1" applyAlignment="1">
      <alignment horizontal="center" vertical="center"/>
      <protection/>
    </xf>
    <xf numFmtId="0" fontId="39" fillId="0" borderId="63" xfId="60" applyFont="1" applyBorder="1" applyAlignment="1">
      <alignment horizontal="center" vertical="center" shrinkToFit="1"/>
      <protection/>
    </xf>
    <xf numFmtId="0" fontId="39" fillId="0" borderId="96" xfId="60" applyFont="1" applyBorder="1" applyAlignment="1">
      <alignment horizontal="center" vertical="center" shrinkToFit="1"/>
      <protection/>
    </xf>
    <xf numFmtId="0" fontId="39" fillId="0" borderId="33" xfId="60" applyFont="1" applyBorder="1" applyAlignment="1">
      <alignment horizontal="center" vertical="center" shrinkToFit="1"/>
      <protection/>
    </xf>
    <xf numFmtId="0" fontId="39" fillId="0" borderId="97" xfId="60" applyFont="1" applyBorder="1" applyAlignment="1">
      <alignment horizontal="center" vertical="center" shrinkToFit="1"/>
      <protection/>
    </xf>
    <xf numFmtId="0" fontId="39" fillId="0" borderId="82" xfId="60" applyFont="1" applyBorder="1" applyAlignment="1">
      <alignment horizontal="center" vertical="center" shrinkToFit="1"/>
      <protection/>
    </xf>
    <xf numFmtId="0" fontId="40" fillId="0" borderId="102" xfId="60" applyFont="1" applyBorder="1" applyAlignment="1">
      <alignment horizontal="center" vertical="center"/>
      <protection/>
    </xf>
    <xf numFmtId="0" fontId="40" fillId="0" borderId="103" xfId="60" applyFont="1" applyBorder="1" applyAlignment="1">
      <alignment horizontal="center" vertical="center"/>
      <protection/>
    </xf>
    <xf numFmtId="0" fontId="39" fillId="0" borderId="24" xfId="60" applyFont="1" applyBorder="1" applyAlignment="1">
      <alignment horizontal="center" vertical="center"/>
      <protection/>
    </xf>
    <xf numFmtId="0" fontId="39" fillId="0" borderId="24" xfId="60" applyFont="1" applyBorder="1" applyAlignment="1">
      <alignment horizontal="center" vertical="center" shrinkToFit="1"/>
      <protection/>
    </xf>
    <xf numFmtId="0" fontId="39" fillId="0" borderId="14" xfId="60" applyFont="1" applyBorder="1" applyAlignment="1">
      <alignment horizontal="center" vertical="center" shrinkToFit="1"/>
      <protection/>
    </xf>
    <xf numFmtId="0" fontId="39" fillId="0" borderId="13" xfId="60" applyFont="1" applyBorder="1" applyAlignment="1">
      <alignment horizontal="center" vertical="center" shrinkToFit="1"/>
      <protection/>
    </xf>
    <xf numFmtId="0" fontId="39" fillId="0" borderId="46" xfId="60" applyFont="1" applyBorder="1" applyAlignment="1">
      <alignment horizontal="center" vertical="center" shrinkToFit="1"/>
      <protection/>
    </xf>
    <xf numFmtId="0" fontId="40" fillId="0" borderId="24" xfId="60" applyFont="1" applyBorder="1" applyAlignment="1">
      <alignment horizontal="center" vertical="center"/>
      <protection/>
    </xf>
    <xf numFmtId="0" fontId="40" fillId="0" borderId="104" xfId="60" applyFont="1" applyBorder="1" applyAlignment="1">
      <alignment horizontal="center" vertical="center"/>
      <protection/>
    </xf>
    <xf numFmtId="0" fontId="39" fillId="0" borderId="101" xfId="60" applyFont="1" applyBorder="1" applyAlignment="1">
      <alignment horizontal="center" vertical="center"/>
      <protection/>
    </xf>
    <xf numFmtId="0" fontId="39" fillId="0" borderId="101" xfId="60" applyFont="1" applyBorder="1" applyAlignment="1">
      <alignment horizontal="center" vertical="center" shrinkToFit="1"/>
      <protection/>
    </xf>
    <xf numFmtId="0" fontId="39" fillId="0" borderId="82" xfId="60" applyFont="1" applyBorder="1" applyAlignment="1">
      <alignment horizontal="center" vertical="center"/>
      <protection/>
    </xf>
    <xf numFmtId="0" fontId="39" fillId="0" borderId="98" xfId="60" applyFont="1" applyBorder="1" applyAlignment="1">
      <alignment horizontal="center" vertical="center" shrinkToFit="1"/>
      <protection/>
    </xf>
    <xf numFmtId="0" fontId="39" fillId="0" borderId="99" xfId="60" applyFont="1" applyBorder="1" applyAlignment="1">
      <alignment horizontal="center" vertical="center" shrinkToFit="1"/>
      <protection/>
    </xf>
    <xf numFmtId="0" fontId="39" fillId="0" borderId="100" xfId="60" applyFont="1" applyBorder="1" applyAlignment="1">
      <alignment horizontal="center" vertical="center" shrinkToFit="1"/>
      <protection/>
    </xf>
    <xf numFmtId="0" fontId="38" fillId="0" borderId="107" xfId="60" applyFont="1" applyBorder="1" applyAlignment="1">
      <alignment horizontal="center" vertical="center"/>
      <protection/>
    </xf>
    <xf numFmtId="0" fontId="38" fillId="0" borderId="108" xfId="60" applyFont="1" applyBorder="1" applyAlignment="1">
      <alignment horizontal="center" vertical="center"/>
      <protection/>
    </xf>
    <xf numFmtId="0" fontId="38" fillId="0" borderId="109" xfId="60" applyFont="1" applyBorder="1" applyAlignment="1">
      <alignment horizontal="center" vertical="center"/>
      <protection/>
    </xf>
    <xf numFmtId="0" fontId="40" fillId="0" borderId="105" xfId="60" applyFont="1" applyBorder="1" applyAlignment="1">
      <alignment horizontal="center" vertical="center"/>
      <protection/>
    </xf>
    <xf numFmtId="0" fontId="40" fillId="0" borderId="106" xfId="60" applyFont="1" applyBorder="1" applyAlignment="1">
      <alignment horizontal="center" vertical="center"/>
      <protection/>
    </xf>
    <xf numFmtId="0" fontId="39" fillId="0" borderId="110" xfId="60" applyFont="1" applyBorder="1" applyAlignment="1">
      <alignment horizontal="center" vertical="center" shrinkToFit="1"/>
      <protection/>
    </xf>
    <xf numFmtId="0" fontId="39" fillId="0" borderId="111" xfId="60" applyFont="1" applyBorder="1" applyAlignment="1">
      <alignment horizontal="center" vertical="center" shrinkToFit="1"/>
      <protection/>
    </xf>
    <xf numFmtId="0" fontId="38" fillId="0" borderId="112" xfId="60" applyFont="1" applyBorder="1" applyAlignment="1">
      <alignment horizontal="center" vertical="center"/>
      <protection/>
    </xf>
    <xf numFmtId="0" fontId="40" fillId="0" borderId="93" xfId="60" applyFont="1" applyBorder="1" applyAlignment="1">
      <alignment horizontal="center" vertical="center"/>
      <protection/>
    </xf>
    <xf numFmtId="0" fontId="40" fillId="0" borderId="91" xfId="60" applyFont="1" applyBorder="1" applyAlignment="1">
      <alignment horizontal="center" vertical="center"/>
      <protection/>
    </xf>
    <xf numFmtId="0" fontId="40" fillId="0" borderId="95" xfId="60" applyFont="1" applyBorder="1" applyAlignment="1">
      <alignment horizontal="center" vertical="center"/>
      <protection/>
    </xf>
    <xf numFmtId="0" fontId="40" fillId="0" borderId="92" xfId="60" applyFont="1" applyBorder="1" applyAlignment="1">
      <alignment horizontal="center" vertical="center"/>
      <protection/>
    </xf>
    <xf numFmtId="0" fontId="38" fillId="0" borderId="113" xfId="60" applyFont="1" applyBorder="1" applyAlignment="1">
      <alignment horizontal="center" vertical="center"/>
      <protection/>
    </xf>
    <xf numFmtId="0" fontId="38" fillId="0" borderId="114" xfId="60" applyFont="1" applyBorder="1" applyAlignment="1">
      <alignment horizontal="center" vertical="center"/>
      <protection/>
    </xf>
    <xf numFmtId="38" fontId="40" fillId="0" borderId="93" xfId="48" applyFont="1" applyBorder="1" applyAlignment="1">
      <alignment horizontal="center" vertical="center"/>
    </xf>
    <xf numFmtId="38" fontId="40" fillId="0" borderId="94" xfId="48" applyFont="1" applyBorder="1" applyAlignment="1">
      <alignment horizontal="center" vertical="center"/>
    </xf>
    <xf numFmtId="38" fontId="40" fillId="0" borderId="92" xfId="48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_第34回成績表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V59"/>
  <sheetViews>
    <sheetView tabSelected="1" zoomScalePageLayoutView="0" workbookViewId="0" topLeftCell="A1">
      <selection activeCell="BA23" sqref="BA23"/>
    </sheetView>
  </sheetViews>
  <sheetFormatPr defaultColWidth="9.140625" defaultRowHeight="15"/>
  <cols>
    <col min="1" max="2" width="2.00390625" style="30" customWidth="1"/>
    <col min="3" max="5" width="2.00390625" style="32" customWidth="1"/>
    <col min="6" max="10" width="2.00390625" style="30" customWidth="1"/>
    <col min="11" max="11" width="2.28125" style="30" customWidth="1"/>
    <col min="12" max="13" width="2.00390625" style="30" customWidth="1"/>
    <col min="14" max="16" width="2.00390625" style="32" customWidth="1"/>
    <col min="17" max="21" width="2.00390625" style="30" customWidth="1"/>
    <col min="22" max="22" width="2.28125" style="30" customWidth="1"/>
    <col min="23" max="24" width="2.00390625" style="30" customWidth="1"/>
    <col min="25" max="27" width="2.00390625" style="32" customWidth="1"/>
    <col min="28" max="32" width="2.00390625" style="30" customWidth="1"/>
    <col min="33" max="33" width="2.28125" style="30" customWidth="1"/>
    <col min="34" max="35" width="2.00390625" style="30" customWidth="1"/>
    <col min="36" max="38" width="2.00390625" style="32" customWidth="1"/>
    <col min="39" max="43" width="2.00390625" style="30" customWidth="1"/>
    <col min="44" max="44" width="2.28125" style="30" customWidth="1"/>
    <col min="45" max="45" width="0.9921875" style="30" customWidth="1"/>
    <col min="46" max="82" width="4.140625" style="30" customWidth="1"/>
    <col min="83" max="16384" width="9.00390625" style="30" customWidth="1"/>
  </cols>
  <sheetData>
    <row r="1" spans="1:46" ht="21" customHeight="1">
      <c r="A1" s="237" t="s">
        <v>168</v>
      </c>
      <c r="B1" s="237"/>
      <c r="C1" s="238"/>
      <c r="D1" s="238"/>
      <c r="E1" s="238"/>
      <c r="F1" s="237"/>
      <c r="G1" s="237"/>
      <c r="H1" s="237"/>
      <c r="I1" s="237"/>
      <c r="J1" s="237"/>
      <c r="K1" s="237"/>
      <c r="L1" s="237"/>
      <c r="M1" s="237"/>
      <c r="N1" s="238"/>
      <c r="O1" s="238"/>
      <c r="P1" s="238"/>
      <c r="Q1" s="237"/>
      <c r="R1" s="237"/>
      <c r="S1" s="237"/>
      <c r="T1" s="237"/>
      <c r="U1" s="237"/>
      <c r="V1" s="237"/>
      <c r="W1" s="237"/>
      <c r="X1" s="237"/>
      <c r="Y1" s="238"/>
      <c r="Z1" s="238"/>
      <c r="AA1" s="238"/>
      <c r="AB1" s="237"/>
      <c r="AC1" s="237"/>
      <c r="AD1" s="237"/>
      <c r="AE1" s="237"/>
      <c r="AF1" s="237"/>
      <c r="AG1" s="237"/>
      <c r="AH1" s="237"/>
      <c r="AI1" s="237"/>
      <c r="AJ1" s="238"/>
      <c r="AK1" s="238"/>
      <c r="AL1" s="238"/>
      <c r="AM1" s="237"/>
      <c r="AN1" s="237"/>
      <c r="AO1" s="237"/>
      <c r="AP1" s="237"/>
      <c r="AQ1" s="237"/>
      <c r="AR1" s="237"/>
      <c r="AT1" s="41"/>
    </row>
    <row r="2" spans="2:44" s="35" customFormat="1" ht="23.25" customHeight="1">
      <c r="B2" s="35" t="s">
        <v>169</v>
      </c>
      <c r="C2" s="38"/>
      <c r="D2" s="38"/>
      <c r="E2" s="38"/>
      <c r="N2" s="38"/>
      <c r="O2" s="38"/>
      <c r="P2" s="38"/>
      <c r="Y2" s="38"/>
      <c r="Z2" s="38"/>
      <c r="AA2" s="38"/>
      <c r="AJ2" s="239">
        <v>42064</v>
      </c>
      <c r="AK2" s="239"/>
      <c r="AL2" s="239"/>
      <c r="AM2" s="239"/>
      <c r="AN2" s="239"/>
      <c r="AO2" s="239"/>
      <c r="AP2" s="239"/>
      <c r="AQ2" s="239"/>
      <c r="AR2" s="239"/>
    </row>
    <row r="3" spans="3:38" s="35" customFormat="1" ht="7.5" customHeight="1">
      <c r="C3" s="38"/>
      <c r="D3" s="38"/>
      <c r="E3" s="38"/>
      <c r="N3" s="38"/>
      <c r="O3" s="38"/>
      <c r="P3" s="38"/>
      <c r="Y3" s="38"/>
      <c r="Z3" s="38"/>
      <c r="AA3" s="38"/>
      <c r="AJ3" s="38"/>
      <c r="AK3" s="38"/>
      <c r="AL3" s="38"/>
    </row>
    <row r="4" spans="3:43" s="35" customFormat="1" ht="14.25">
      <c r="C4" s="38"/>
      <c r="D4" s="234" t="s">
        <v>99</v>
      </c>
      <c r="E4" s="235"/>
      <c r="F4" s="235"/>
      <c r="G4" s="235"/>
      <c r="H4" s="235"/>
      <c r="I4" s="240">
        <v>1909</v>
      </c>
      <c r="J4" s="240"/>
      <c r="K4" s="240"/>
      <c r="L4" s="240"/>
      <c r="M4" s="240"/>
      <c r="N4" s="240"/>
      <c r="O4" s="241"/>
      <c r="P4" s="37"/>
      <c r="Q4" s="36" t="s">
        <v>98</v>
      </c>
      <c r="R4" s="40"/>
      <c r="S4" s="40"/>
      <c r="T4" s="40"/>
      <c r="U4" s="40"/>
      <c r="V4" s="242">
        <v>122</v>
      </c>
      <c r="W4" s="242"/>
      <c r="X4" s="242"/>
      <c r="Y4" s="242"/>
      <c r="Z4" s="242"/>
      <c r="AA4" s="243"/>
      <c r="AB4" s="40"/>
      <c r="AC4" s="235" t="s">
        <v>97</v>
      </c>
      <c r="AD4" s="235"/>
      <c r="AE4" s="235"/>
      <c r="AF4" s="235"/>
      <c r="AG4" s="235"/>
      <c r="AH4" s="244">
        <v>20</v>
      </c>
      <c r="AI4" s="244"/>
      <c r="AJ4" s="244"/>
      <c r="AK4" s="244"/>
      <c r="AL4" s="244"/>
      <c r="AM4" s="245">
        <v>317</v>
      </c>
      <c r="AN4" s="245"/>
      <c r="AO4" s="245"/>
      <c r="AP4" s="245"/>
      <c r="AQ4" s="246"/>
    </row>
    <row r="5" spans="3:38" s="35" customFormat="1" ht="5.25" customHeight="1">
      <c r="C5" s="38"/>
      <c r="D5" s="39"/>
      <c r="E5" s="38"/>
      <c r="N5" s="38"/>
      <c r="O5" s="38"/>
      <c r="P5" s="38"/>
      <c r="Y5" s="38"/>
      <c r="Z5" s="38"/>
      <c r="AA5" s="38"/>
      <c r="AJ5" s="38"/>
      <c r="AK5" s="38"/>
      <c r="AL5" s="38"/>
    </row>
    <row r="6" spans="3:43" s="35" customFormat="1" ht="14.25">
      <c r="C6" s="38"/>
      <c r="D6" s="234" t="s">
        <v>96</v>
      </c>
      <c r="E6" s="235"/>
      <c r="F6" s="235"/>
      <c r="G6" s="236"/>
      <c r="H6" s="247" t="s">
        <v>89</v>
      </c>
      <c r="I6" s="248"/>
      <c r="J6" s="230">
        <f>SUM(F9,F19,F29,F39,F49)</f>
        <v>295</v>
      </c>
      <c r="K6" s="230"/>
      <c r="L6" s="230"/>
      <c r="M6" s="231"/>
      <c r="N6" s="232" t="s">
        <v>88</v>
      </c>
      <c r="O6" s="233"/>
      <c r="P6" s="230">
        <f>SUM(Q9,Q19,Q29,Q39,Q49)</f>
        <v>225</v>
      </c>
      <c r="Q6" s="230"/>
      <c r="R6" s="230"/>
      <c r="S6" s="231"/>
      <c r="T6" s="247" t="s">
        <v>87</v>
      </c>
      <c r="U6" s="248"/>
      <c r="V6" s="230">
        <f>SUM(AB9,AB19,AB29,AB39,AB49)</f>
        <v>302</v>
      </c>
      <c r="W6" s="230"/>
      <c r="X6" s="230"/>
      <c r="Y6" s="231"/>
      <c r="Z6" s="232" t="s">
        <v>86</v>
      </c>
      <c r="AA6" s="233"/>
      <c r="AB6" s="230">
        <f>SUM(AM9,AM19,AM29,AM39,AM49)</f>
        <v>196</v>
      </c>
      <c r="AC6" s="230"/>
      <c r="AD6" s="230"/>
      <c r="AE6" s="231"/>
      <c r="AF6" s="249" t="s">
        <v>95</v>
      </c>
      <c r="AG6" s="250"/>
      <c r="AH6" s="250"/>
      <c r="AI6" s="250"/>
      <c r="AJ6" s="250"/>
      <c r="AK6" s="250"/>
      <c r="AL6" s="251">
        <f>J6+P6+V6+AB6</f>
        <v>1018</v>
      </c>
      <c r="AM6" s="251"/>
      <c r="AN6" s="251"/>
      <c r="AO6" s="251"/>
      <c r="AP6" s="251"/>
      <c r="AQ6" s="252"/>
    </row>
    <row r="7" spans="1:44" ht="6.75" customHeight="1">
      <c r="A7" s="182"/>
      <c r="B7" s="182"/>
      <c r="C7" s="183"/>
      <c r="D7" s="183"/>
      <c r="E7" s="183"/>
      <c r="F7" s="182"/>
      <c r="G7" s="182"/>
      <c r="H7" s="182"/>
      <c r="I7" s="182"/>
      <c r="J7" s="182"/>
      <c r="K7" s="182"/>
      <c r="L7" s="182"/>
      <c r="M7" s="182"/>
      <c r="N7" s="183"/>
      <c r="O7" s="183"/>
      <c r="P7" s="183"/>
      <c r="Q7" s="182"/>
      <c r="R7" s="182"/>
      <c r="S7" s="182"/>
      <c r="T7" s="182"/>
      <c r="U7" s="182"/>
      <c r="V7" s="182"/>
      <c r="W7" s="182"/>
      <c r="X7" s="182"/>
      <c r="Y7" s="183"/>
      <c r="Z7" s="183"/>
      <c r="AA7" s="183"/>
      <c r="AB7" s="182"/>
      <c r="AC7" s="182"/>
      <c r="AD7" s="182"/>
      <c r="AE7" s="182"/>
      <c r="AF7" s="182"/>
      <c r="AG7" s="182"/>
      <c r="AH7" s="182"/>
      <c r="AI7" s="182"/>
      <c r="AJ7" s="183"/>
      <c r="AK7" s="183"/>
      <c r="AL7" s="183"/>
      <c r="AM7" s="182"/>
      <c r="AN7" s="182"/>
      <c r="AO7" s="182"/>
      <c r="AP7" s="182"/>
      <c r="AQ7" s="182"/>
      <c r="AR7" s="182"/>
    </row>
    <row r="8" spans="1:44" ht="18" customHeight="1" thickBot="1">
      <c r="A8" s="222" t="s">
        <v>94</v>
      </c>
      <c r="B8" s="222"/>
      <c r="C8" s="229"/>
      <c r="D8" s="229"/>
      <c r="E8" s="229"/>
      <c r="F8" s="222"/>
      <c r="G8" s="222"/>
      <c r="H8" s="222"/>
      <c r="I8" s="222"/>
      <c r="J8" s="222"/>
      <c r="K8" s="222"/>
      <c r="L8" s="222"/>
      <c r="M8" s="222"/>
      <c r="N8" s="229"/>
      <c r="O8" s="229"/>
      <c r="P8" s="229"/>
      <c r="Q8" s="222"/>
      <c r="R8" s="222"/>
      <c r="S8" s="182"/>
      <c r="T8" s="182"/>
      <c r="U8" s="182"/>
      <c r="V8" s="182"/>
      <c r="W8" s="223"/>
      <c r="X8" s="223"/>
      <c r="Y8" s="224"/>
      <c r="Z8" s="224"/>
      <c r="AA8" s="224"/>
      <c r="AB8" s="223"/>
      <c r="AC8" s="223"/>
      <c r="AD8" s="182"/>
      <c r="AE8" s="182"/>
      <c r="AF8" s="182"/>
      <c r="AG8" s="182"/>
      <c r="AH8" s="223"/>
      <c r="AI8" s="223"/>
      <c r="AJ8" s="224"/>
      <c r="AK8" s="224"/>
      <c r="AL8" s="224"/>
      <c r="AM8" s="223"/>
      <c r="AN8" s="223"/>
      <c r="AO8" s="182"/>
      <c r="AP8" s="182"/>
      <c r="AQ8" s="182"/>
      <c r="AR8" s="182"/>
    </row>
    <row r="9" spans="1:48" s="34" customFormat="1" ht="15" customHeight="1">
      <c r="A9" s="219" t="s">
        <v>89</v>
      </c>
      <c r="B9" s="220"/>
      <c r="C9" s="221"/>
      <c r="D9" s="221"/>
      <c r="E9" s="184" t="s">
        <v>85</v>
      </c>
      <c r="F9" s="217">
        <f>Sheet1!F13</f>
        <v>43</v>
      </c>
      <c r="G9" s="217"/>
      <c r="H9" s="218" t="s">
        <v>84</v>
      </c>
      <c r="I9" s="218"/>
      <c r="J9" s="218"/>
      <c r="K9" s="185" t="s">
        <v>83</v>
      </c>
      <c r="L9" s="219" t="s">
        <v>88</v>
      </c>
      <c r="M9" s="220"/>
      <c r="N9" s="221"/>
      <c r="O9" s="221"/>
      <c r="P9" s="184" t="s">
        <v>85</v>
      </c>
      <c r="Q9" s="217">
        <f>Sheet1!P12</f>
        <v>52</v>
      </c>
      <c r="R9" s="217"/>
      <c r="S9" s="218" t="s">
        <v>84</v>
      </c>
      <c r="T9" s="218"/>
      <c r="U9" s="218"/>
      <c r="V9" s="185" t="s">
        <v>83</v>
      </c>
      <c r="W9" s="219" t="s">
        <v>87</v>
      </c>
      <c r="X9" s="220"/>
      <c r="Y9" s="221"/>
      <c r="Z9" s="221"/>
      <c r="AA9" s="184" t="s">
        <v>85</v>
      </c>
      <c r="AB9" s="217">
        <v>60</v>
      </c>
      <c r="AC9" s="217"/>
      <c r="AD9" s="218" t="s">
        <v>84</v>
      </c>
      <c r="AE9" s="218"/>
      <c r="AF9" s="218"/>
      <c r="AG9" s="185" t="s">
        <v>83</v>
      </c>
      <c r="AH9" s="219" t="s">
        <v>86</v>
      </c>
      <c r="AI9" s="220"/>
      <c r="AJ9" s="221"/>
      <c r="AK9" s="221"/>
      <c r="AL9" s="184" t="s">
        <v>85</v>
      </c>
      <c r="AM9" s="217">
        <v>29</v>
      </c>
      <c r="AN9" s="217"/>
      <c r="AO9" s="218" t="s">
        <v>84</v>
      </c>
      <c r="AP9" s="218"/>
      <c r="AQ9" s="218"/>
      <c r="AR9" s="185" t="s">
        <v>83</v>
      </c>
      <c r="AU9" s="42"/>
      <c r="AV9" s="30"/>
    </row>
    <row r="10" spans="1:47" s="33" customFormat="1" ht="15" customHeight="1">
      <c r="A10" s="207" t="s">
        <v>82</v>
      </c>
      <c r="B10" s="208"/>
      <c r="C10" s="204" t="str">
        <f>Sheet1!A6</f>
        <v>津田A</v>
      </c>
      <c r="D10" s="205"/>
      <c r="E10" s="206"/>
      <c r="F10" s="186">
        <f>Sheet1!B6</f>
        <v>4</v>
      </c>
      <c r="G10" s="187" t="s">
        <v>75</v>
      </c>
      <c r="H10" s="187">
        <f>Sheet1!D6</f>
        <v>2</v>
      </c>
      <c r="I10" s="187" t="s">
        <v>74</v>
      </c>
      <c r="J10" s="187">
        <f>Sheet1!C6</f>
        <v>0</v>
      </c>
      <c r="K10" s="188" t="s">
        <v>73</v>
      </c>
      <c r="L10" s="207" t="s">
        <v>82</v>
      </c>
      <c r="M10" s="208"/>
      <c r="N10" s="204" t="str">
        <f>Sheet1!K6</f>
        <v>津田A</v>
      </c>
      <c r="O10" s="205"/>
      <c r="P10" s="206"/>
      <c r="Q10" s="186">
        <f>Sheet1!L6</f>
        <v>4</v>
      </c>
      <c r="R10" s="187" t="s">
        <v>75</v>
      </c>
      <c r="S10" s="187">
        <f>Sheet1!N6</f>
        <v>0</v>
      </c>
      <c r="T10" s="187" t="s">
        <v>74</v>
      </c>
      <c r="U10" s="187">
        <f>Sheet1!M6</f>
        <v>1</v>
      </c>
      <c r="V10" s="188" t="s">
        <v>73</v>
      </c>
      <c r="W10" s="207" t="s">
        <v>82</v>
      </c>
      <c r="X10" s="208"/>
      <c r="Y10" s="204" t="str">
        <f>Sheet1!U6</f>
        <v>山田</v>
      </c>
      <c r="Z10" s="205"/>
      <c r="AA10" s="206"/>
      <c r="AB10" s="186">
        <f>Sheet1!V6</f>
        <v>4</v>
      </c>
      <c r="AC10" s="187" t="s">
        <v>75</v>
      </c>
      <c r="AD10" s="187">
        <f>Sheet1!X6</f>
        <v>2</v>
      </c>
      <c r="AE10" s="187" t="s">
        <v>74</v>
      </c>
      <c r="AF10" s="187">
        <f>Sheet1!W6</f>
        <v>0</v>
      </c>
      <c r="AG10" s="188" t="s">
        <v>73</v>
      </c>
      <c r="AH10" s="207" t="s">
        <v>82</v>
      </c>
      <c r="AI10" s="208"/>
      <c r="AJ10" s="204" t="str">
        <f>Sheet1!AE6</f>
        <v>津田A</v>
      </c>
      <c r="AK10" s="205"/>
      <c r="AL10" s="206"/>
      <c r="AM10" s="186">
        <f>Sheet1!AF6</f>
        <v>3</v>
      </c>
      <c r="AN10" s="187" t="s">
        <v>75</v>
      </c>
      <c r="AO10" s="187">
        <f>Sheet1!AH6</f>
        <v>2</v>
      </c>
      <c r="AP10" s="187" t="s">
        <v>74</v>
      </c>
      <c r="AQ10" s="187">
        <f>Sheet1!AG6</f>
        <v>0</v>
      </c>
      <c r="AR10" s="188" t="s">
        <v>73</v>
      </c>
      <c r="AU10" s="42"/>
    </row>
    <row r="11" spans="1:47" s="33" customFormat="1" ht="15" customHeight="1">
      <c r="A11" s="207" t="s">
        <v>81</v>
      </c>
      <c r="B11" s="208"/>
      <c r="C11" s="204" t="str">
        <f>Sheet1!A7</f>
        <v>安室A</v>
      </c>
      <c r="D11" s="205"/>
      <c r="E11" s="206"/>
      <c r="F11" s="186">
        <f>Sheet1!B7</f>
        <v>3</v>
      </c>
      <c r="G11" s="187" t="s">
        <v>75</v>
      </c>
      <c r="H11" s="187">
        <f>Sheet1!D7</f>
        <v>3</v>
      </c>
      <c r="I11" s="187" t="s">
        <v>74</v>
      </c>
      <c r="J11" s="187">
        <f>Sheet1!C7</f>
        <v>0</v>
      </c>
      <c r="K11" s="188" t="s">
        <v>73</v>
      </c>
      <c r="L11" s="207" t="s">
        <v>81</v>
      </c>
      <c r="M11" s="208"/>
      <c r="N11" s="204" t="str">
        <f>Sheet1!K7</f>
        <v>大塩</v>
      </c>
      <c r="O11" s="205"/>
      <c r="P11" s="206"/>
      <c r="Q11" s="186">
        <f>Sheet1!L7</f>
        <v>4</v>
      </c>
      <c r="R11" s="187" t="s">
        <v>75</v>
      </c>
      <c r="S11" s="187">
        <f>Sheet1!N7</f>
        <v>0</v>
      </c>
      <c r="T11" s="187" t="s">
        <v>74</v>
      </c>
      <c r="U11" s="187">
        <f>Sheet1!M7</f>
        <v>1</v>
      </c>
      <c r="V11" s="188" t="s">
        <v>73</v>
      </c>
      <c r="W11" s="207" t="s">
        <v>81</v>
      </c>
      <c r="X11" s="208"/>
      <c r="Y11" s="204" t="str">
        <f>Sheet1!U7</f>
        <v>白浜A</v>
      </c>
      <c r="Z11" s="205"/>
      <c r="AA11" s="206"/>
      <c r="AB11" s="186">
        <f>Sheet1!V7</f>
        <v>4</v>
      </c>
      <c r="AC11" s="187" t="s">
        <v>75</v>
      </c>
      <c r="AD11" s="187">
        <f>Sheet1!X7</f>
        <v>1</v>
      </c>
      <c r="AE11" s="187" t="s">
        <v>74</v>
      </c>
      <c r="AF11" s="187">
        <f>Sheet1!W7</f>
        <v>1</v>
      </c>
      <c r="AG11" s="188" t="s">
        <v>73</v>
      </c>
      <c r="AH11" s="207" t="s">
        <v>81</v>
      </c>
      <c r="AI11" s="208"/>
      <c r="AJ11" s="204" t="str">
        <f>Sheet1!AE7</f>
        <v>西播</v>
      </c>
      <c r="AK11" s="205"/>
      <c r="AL11" s="206"/>
      <c r="AM11" s="186">
        <f>Sheet1!AF7</f>
        <v>3</v>
      </c>
      <c r="AN11" s="187" t="s">
        <v>75</v>
      </c>
      <c r="AO11" s="187">
        <f>Sheet1!AH7</f>
        <v>1</v>
      </c>
      <c r="AP11" s="187" t="s">
        <v>74</v>
      </c>
      <c r="AQ11" s="187">
        <f>Sheet1!AG7</f>
        <v>1</v>
      </c>
      <c r="AR11" s="188" t="s">
        <v>73</v>
      </c>
      <c r="AU11" s="42"/>
    </row>
    <row r="12" spans="1:47" s="33" customFormat="1" ht="15" customHeight="1">
      <c r="A12" s="207" t="s">
        <v>80</v>
      </c>
      <c r="B12" s="208"/>
      <c r="C12" s="204" t="str">
        <f>Sheet1!A8</f>
        <v>網干</v>
      </c>
      <c r="D12" s="205"/>
      <c r="E12" s="206"/>
      <c r="F12" s="186">
        <f>Sheet1!B8</f>
        <v>2</v>
      </c>
      <c r="G12" s="187" t="s">
        <v>75</v>
      </c>
      <c r="H12" s="187">
        <f>Sheet1!D8</f>
        <v>3</v>
      </c>
      <c r="I12" s="187" t="s">
        <v>74</v>
      </c>
      <c r="J12" s="187">
        <f>Sheet1!C8</f>
        <v>1</v>
      </c>
      <c r="K12" s="188" t="s">
        <v>73</v>
      </c>
      <c r="L12" s="207" t="s">
        <v>80</v>
      </c>
      <c r="M12" s="208"/>
      <c r="N12" s="204" t="str">
        <f>Sheet1!K8</f>
        <v>白浜A</v>
      </c>
      <c r="O12" s="205"/>
      <c r="P12" s="206"/>
      <c r="Q12" s="186">
        <f>Sheet1!L8</f>
        <v>3</v>
      </c>
      <c r="R12" s="187" t="s">
        <v>75</v>
      </c>
      <c r="S12" s="187">
        <f>Sheet1!N8</f>
        <v>0</v>
      </c>
      <c r="T12" s="187" t="s">
        <v>74</v>
      </c>
      <c r="U12" s="187">
        <f>Sheet1!M8</f>
        <v>2</v>
      </c>
      <c r="V12" s="188" t="s">
        <v>73</v>
      </c>
      <c r="W12" s="207" t="s">
        <v>80</v>
      </c>
      <c r="X12" s="208"/>
      <c r="Y12" s="204" t="str">
        <f>Sheet1!U8</f>
        <v>網干</v>
      </c>
      <c r="Z12" s="205"/>
      <c r="AA12" s="206"/>
      <c r="AB12" s="186">
        <f>Sheet1!V8</f>
        <v>3</v>
      </c>
      <c r="AC12" s="187" t="s">
        <v>75</v>
      </c>
      <c r="AD12" s="187">
        <f>Sheet1!X8</f>
        <v>2</v>
      </c>
      <c r="AE12" s="187" t="s">
        <v>74</v>
      </c>
      <c r="AF12" s="187">
        <f>Sheet1!W8</f>
        <v>1</v>
      </c>
      <c r="AG12" s="188" t="s">
        <v>73</v>
      </c>
      <c r="AH12" s="207" t="s">
        <v>80</v>
      </c>
      <c r="AI12" s="208"/>
      <c r="AJ12" s="204" t="str">
        <f>Sheet1!AE8</f>
        <v>香寺</v>
      </c>
      <c r="AK12" s="205"/>
      <c r="AL12" s="206"/>
      <c r="AM12" s="186">
        <f>Sheet1!AF8</f>
        <v>3</v>
      </c>
      <c r="AN12" s="187" t="s">
        <v>75</v>
      </c>
      <c r="AO12" s="187">
        <f>Sheet1!AH8</f>
        <v>0</v>
      </c>
      <c r="AP12" s="187" t="s">
        <v>74</v>
      </c>
      <c r="AQ12" s="187">
        <f>Sheet1!AG8</f>
        <v>2</v>
      </c>
      <c r="AR12" s="188" t="s">
        <v>73</v>
      </c>
      <c r="AU12" s="42"/>
    </row>
    <row r="13" spans="1:47" s="33" customFormat="1" ht="15" customHeight="1">
      <c r="A13" s="207" t="s">
        <v>79</v>
      </c>
      <c r="B13" s="208"/>
      <c r="C13" s="204" t="str">
        <f>Sheet1!A9</f>
        <v>余部</v>
      </c>
      <c r="D13" s="205"/>
      <c r="E13" s="206"/>
      <c r="F13" s="186">
        <f>Sheet1!B9</f>
        <v>2</v>
      </c>
      <c r="G13" s="187" t="s">
        <v>75</v>
      </c>
      <c r="H13" s="187">
        <f>Sheet1!D9</f>
        <v>2</v>
      </c>
      <c r="I13" s="187" t="s">
        <v>74</v>
      </c>
      <c r="J13" s="187">
        <f>Sheet1!C9</f>
        <v>2</v>
      </c>
      <c r="K13" s="188" t="s">
        <v>73</v>
      </c>
      <c r="L13" s="207" t="s">
        <v>79</v>
      </c>
      <c r="M13" s="208"/>
      <c r="N13" s="204" t="str">
        <f>Sheet1!K9</f>
        <v>広畑A</v>
      </c>
      <c r="O13" s="205"/>
      <c r="P13" s="206"/>
      <c r="Q13" s="186">
        <f>Sheet1!L9</f>
        <v>3</v>
      </c>
      <c r="R13" s="187" t="s">
        <v>75</v>
      </c>
      <c r="S13" s="187">
        <f>Sheet1!N9</f>
        <v>0</v>
      </c>
      <c r="T13" s="187" t="s">
        <v>74</v>
      </c>
      <c r="U13" s="187">
        <f>Sheet1!M9</f>
        <v>2</v>
      </c>
      <c r="V13" s="188" t="s">
        <v>73</v>
      </c>
      <c r="W13" s="207" t="s">
        <v>79</v>
      </c>
      <c r="X13" s="208"/>
      <c r="Y13" s="204" t="str">
        <f>Sheet1!U9</f>
        <v>津田A</v>
      </c>
      <c r="Z13" s="205"/>
      <c r="AA13" s="206"/>
      <c r="AB13" s="186">
        <f>Sheet1!V9</f>
        <v>3</v>
      </c>
      <c r="AC13" s="187" t="s">
        <v>75</v>
      </c>
      <c r="AD13" s="187">
        <f>Sheet1!X9</f>
        <v>0</v>
      </c>
      <c r="AE13" s="187" t="s">
        <v>74</v>
      </c>
      <c r="AF13" s="187">
        <f>Sheet1!W9</f>
        <v>3</v>
      </c>
      <c r="AG13" s="188" t="s">
        <v>73</v>
      </c>
      <c r="AH13" s="207" t="s">
        <v>79</v>
      </c>
      <c r="AI13" s="208"/>
      <c r="AJ13" s="204" t="str">
        <f>Sheet1!AE9</f>
        <v>白鷺A</v>
      </c>
      <c r="AK13" s="205"/>
      <c r="AL13" s="206"/>
      <c r="AM13" s="186">
        <f>Sheet1!AF9</f>
        <v>2</v>
      </c>
      <c r="AN13" s="187" t="s">
        <v>75</v>
      </c>
      <c r="AO13" s="187">
        <f>Sheet1!AH9</f>
        <v>0</v>
      </c>
      <c r="AP13" s="187" t="s">
        <v>74</v>
      </c>
      <c r="AQ13" s="187">
        <f>Sheet1!AG9</f>
        <v>3</v>
      </c>
      <c r="AR13" s="188" t="s">
        <v>73</v>
      </c>
      <c r="AU13" s="42"/>
    </row>
    <row r="14" spans="1:47" s="33" customFormat="1" ht="15" customHeight="1">
      <c r="A14" s="207" t="s">
        <v>78</v>
      </c>
      <c r="B14" s="208"/>
      <c r="C14" s="204" t="str">
        <f>Sheet1!A10</f>
        <v>白浜A</v>
      </c>
      <c r="D14" s="205"/>
      <c r="E14" s="206"/>
      <c r="F14" s="186">
        <f>Sheet1!B10</f>
        <v>1</v>
      </c>
      <c r="G14" s="187" t="s">
        <v>75</v>
      </c>
      <c r="H14" s="187">
        <f>Sheet1!D10</f>
        <v>2</v>
      </c>
      <c r="I14" s="187" t="s">
        <v>74</v>
      </c>
      <c r="J14" s="187">
        <f>Sheet1!C10</f>
        <v>3</v>
      </c>
      <c r="K14" s="188" t="s">
        <v>73</v>
      </c>
      <c r="L14" s="207" t="s">
        <v>78</v>
      </c>
      <c r="M14" s="208"/>
      <c r="N14" s="204" t="str">
        <f>Sheet1!K10</f>
        <v>大津茂</v>
      </c>
      <c r="O14" s="205"/>
      <c r="P14" s="206"/>
      <c r="Q14" s="186">
        <f>Sheet1!L10</f>
        <v>1</v>
      </c>
      <c r="R14" s="187" t="s">
        <v>75</v>
      </c>
      <c r="S14" s="187">
        <f>Sheet1!N10</f>
        <v>0</v>
      </c>
      <c r="T14" s="187" t="s">
        <v>74</v>
      </c>
      <c r="U14" s="187">
        <f>Sheet1!M10</f>
        <v>4</v>
      </c>
      <c r="V14" s="188" t="s">
        <v>73</v>
      </c>
      <c r="W14" s="207" t="s">
        <v>78</v>
      </c>
      <c r="X14" s="208"/>
      <c r="Y14" s="204" t="str">
        <f>Sheet1!U10</f>
        <v>大塩</v>
      </c>
      <c r="Z14" s="205"/>
      <c r="AA14" s="206"/>
      <c r="AB14" s="186">
        <f>Sheet1!V10</f>
        <v>2</v>
      </c>
      <c r="AC14" s="187" t="s">
        <v>75</v>
      </c>
      <c r="AD14" s="187">
        <f>Sheet1!X10</f>
        <v>1</v>
      </c>
      <c r="AE14" s="187" t="s">
        <v>74</v>
      </c>
      <c r="AF14" s="187">
        <f>Sheet1!W10</f>
        <v>3</v>
      </c>
      <c r="AG14" s="188" t="s">
        <v>73</v>
      </c>
      <c r="AH14" s="207" t="s">
        <v>78</v>
      </c>
      <c r="AI14" s="208"/>
      <c r="AJ14" s="204" t="str">
        <f>Sheet1!AE10</f>
        <v>大塩</v>
      </c>
      <c r="AK14" s="205"/>
      <c r="AL14" s="206"/>
      <c r="AM14" s="186">
        <f>Sheet1!AF10</f>
        <v>1</v>
      </c>
      <c r="AN14" s="187" t="s">
        <v>75</v>
      </c>
      <c r="AO14" s="187">
        <f>Sheet1!AH10</f>
        <v>1</v>
      </c>
      <c r="AP14" s="187" t="s">
        <v>74</v>
      </c>
      <c r="AQ14" s="187">
        <f>Sheet1!AG10</f>
        <v>3</v>
      </c>
      <c r="AR14" s="188" t="s">
        <v>73</v>
      </c>
      <c r="AU14" s="42"/>
    </row>
    <row r="15" spans="1:47" s="33" customFormat="1" ht="15" customHeight="1">
      <c r="A15" s="207" t="s">
        <v>77</v>
      </c>
      <c r="B15" s="208"/>
      <c r="C15" s="204" t="str">
        <f>Sheet1!A11</f>
        <v>やわた</v>
      </c>
      <c r="D15" s="205"/>
      <c r="E15" s="206"/>
      <c r="F15" s="186">
        <f>Sheet1!B11</f>
        <v>0</v>
      </c>
      <c r="G15" s="187" t="s">
        <v>75</v>
      </c>
      <c r="H15" s="187">
        <f>Sheet1!D11</f>
        <v>4</v>
      </c>
      <c r="I15" s="187" t="s">
        <v>74</v>
      </c>
      <c r="J15" s="187">
        <f>Sheet1!C11</f>
        <v>2</v>
      </c>
      <c r="K15" s="188" t="s">
        <v>73</v>
      </c>
      <c r="L15" s="207" t="s">
        <v>77</v>
      </c>
      <c r="M15" s="208"/>
      <c r="N15" s="204" t="str">
        <f>Sheet1!K11</f>
        <v>やわた</v>
      </c>
      <c r="O15" s="205"/>
      <c r="P15" s="206"/>
      <c r="Q15" s="186">
        <f>Sheet1!L11</f>
        <v>0</v>
      </c>
      <c r="R15" s="187" t="s">
        <v>75</v>
      </c>
      <c r="S15" s="187">
        <f>Sheet1!N11</f>
        <v>0</v>
      </c>
      <c r="T15" s="187" t="s">
        <v>74</v>
      </c>
      <c r="U15" s="187">
        <f>Sheet1!M11</f>
        <v>5</v>
      </c>
      <c r="V15" s="188" t="s">
        <v>73</v>
      </c>
      <c r="W15" s="207" t="s">
        <v>77</v>
      </c>
      <c r="X15" s="208"/>
      <c r="Y15" s="204" t="str">
        <f>Sheet1!U11</f>
        <v>砥堀</v>
      </c>
      <c r="Z15" s="205"/>
      <c r="AA15" s="206"/>
      <c r="AB15" s="186">
        <f>Sheet1!V11</f>
        <v>1</v>
      </c>
      <c r="AC15" s="187" t="s">
        <v>75</v>
      </c>
      <c r="AD15" s="187">
        <f>Sheet1!X11</f>
        <v>2</v>
      </c>
      <c r="AE15" s="187" t="s">
        <v>74</v>
      </c>
      <c r="AF15" s="187">
        <f>Sheet1!W11</f>
        <v>3</v>
      </c>
      <c r="AG15" s="188" t="s">
        <v>73</v>
      </c>
      <c r="AH15" s="207" t="s">
        <v>77</v>
      </c>
      <c r="AI15" s="208"/>
      <c r="AJ15" s="204" t="str">
        <f>Sheet1!AE11</f>
        <v>勝原A</v>
      </c>
      <c r="AK15" s="205"/>
      <c r="AL15" s="206"/>
      <c r="AM15" s="186">
        <f>Sheet1!AF11</f>
        <v>1</v>
      </c>
      <c r="AN15" s="187" t="s">
        <v>75</v>
      </c>
      <c r="AO15" s="187">
        <f>Sheet1!AH11</f>
        <v>0</v>
      </c>
      <c r="AP15" s="187" t="s">
        <v>74</v>
      </c>
      <c r="AQ15" s="187">
        <f>Sheet1!AG11</f>
        <v>4</v>
      </c>
      <c r="AR15" s="188" t="s">
        <v>73</v>
      </c>
      <c r="AU15" s="42"/>
    </row>
    <row r="16" spans="1:44" s="33" customFormat="1" ht="15" customHeight="1" thickBot="1">
      <c r="A16" s="197" t="s">
        <v>76</v>
      </c>
      <c r="B16" s="198"/>
      <c r="C16" s="199" t="str">
        <f>Sheet1!A12</f>
        <v>西播</v>
      </c>
      <c r="D16" s="200"/>
      <c r="E16" s="201"/>
      <c r="F16" s="189">
        <f>Sheet1!B12</f>
        <v>0</v>
      </c>
      <c r="G16" s="190" t="s">
        <v>75</v>
      </c>
      <c r="H16" s="190">
        <f>Sheet1!D12</f>
        <v>2</v>
      </c>
      <c r="I16" s="190" t="s">
        <v>74</v>
      </c>
      <c r="J16" s="190">
        <f>Sheet1!C12</f>
        <v>4</v>
      </c>
      <c r="K16" s="191" t="s">
        <v>73</v>
      </c>
      <c r="L16" s="202"/>
      <c r="M16" s="203"/>
      <c r="N16" s="211"/>
      <c r="O16" s="212"/>
      <c r="P16" s="213"/>
      <c r="Q16" s="128"/>
      <c r="R16" s="129"/>
      <c r="S16" s="129"/>
      <c r="T16" s="129"/>
      <c r="U16" s="129"/>
      <c r="V16" s="130"/>
      <c r="W16" s="197" t="s">
        <v>76</v>
      </c>
      <c r="X16" s="198"/>
      <c r="Y16" s="199" t="str">
        <f>Sheet1!U12</f>
        <v>安室A</v>
      </c>
      <c r="Z16" s="200"/>
      <c r="AA16" s="201"/>
      <c r="AB16" s="189">
        <f>Sheet1!V12</f>
        <v>0</v>
      </c>
      <c r="AC16" s="190" t="s">
        <v>75</v>
      </c>
      <c r="AD16" s="190">
        <f>Sheet1!X12</f>
        <v>0</v>
      </c>
      <c r="AE16" s="190" t="s">
        <v>74</v>
      </c>
      <c r="AF16" s="190">
        <f>Sheet1!W12</f>
        <v>6</v>
      </c>
      <c r="AG16" s="191" t="s">
        <v>73</v>
      </c>
      <c r="AH16" s="202"/>
      <c r="AI16" s="203"/>
      <c r="AJ16" s="211"/>
      <c r="AK16" s="212"/>
      <c r="AL16" s="213"/>
      <c r="AM16" s="128"/>
      <c r="AN16" s="129"/>
      <c r="AO16" s="129"/>
      <c r="AP16" s="129"/>
      <c r="AQ16" s="129"/>
      <c r="AR16" s="130"/>
    </row>
    <row r="17" spans="1:44" ht="6" customHeight="1">
      <c r="A17" s="182"/>
      <c r="B17" s="182"/>
      <c r="C17" s="183"/>
      <c r="D17" s="183"/>
      <c r="E17" s="183"/>
      <c r="F17" s="182"/>
      <c r="G17" s="182"/>
      <c r="H17" s="182"/>
      <c r="I17" s="182"/>
      <c r="J17" s="182"/>
      <c r="K17" s="182"/>
      <c r="L17" s="182"/>
      <c r="M17" s="182"/>
      <c r="N17" s="183"/>
      <c r="O17" s="183"/>
      <c r="P17" s="183"/>
      <c r="Q17" s="182"/>
      <c r="R17" s="182"/>
      <c r="S17" s="182"/>
      <c r="T17" s="182"/>
      <c r="U17" s="182"/>
      <c r="V17" s="182"/>
      <c r="W17" s="182"/>
      <c r="X17" s="182"/>
      <c r="Y17" s="183"/>
      <c r="Z17" s="183"/>
      <c r="AA17" s="183"/>
      <c r="AB17" s="182"/>
      <c r="AC17" s="182"/>
      <c r="AD17" s="182"/>
      <c r="AE17" s="182"/>
      <c r="AF17" s="182"/>
      <c r="AG17" s="182"/>
      <c r="AH17" s="182"/>
      <c r="AI17" s="182"/>
      <c r="AJ17" s="183"/>
      <c r="AK17" s="183"/>
      <c r="AL17" s="183"/>
      <c r="AM17" s="182"/>
      <c r="AN17" s="182"/>
      <c r="AO17" s="182"/>
      <c r="AP17" s="182"/>
      <c r="AQ17" s="182"/>
      <c r="AR17" s="182"/>
    </row>
    <row r="18" spans="1:44" ht="18" customHeight="1" thickBot="1">
      <c r="A18" s="222" t="s">
        <v>93</v>
      </c>
      <c r="B18" s="222"/>
      <c r="C18" s="229"/>
      <c r="D18" s="229"/>
      <c r="E18" s="229"/>
      <c r="F18" s="222"/>
      <c r="G18" s="222"/>
      <c r="H18" s="222"/>
      <c r="I18" s="222"/>
      <c r="J18" s="222"/>
      <c r="K18" s="222"/>
      <c r="L18" s="222"/>
      <c r="M18" s="222"/>
      <c r="N18" s="229"/>
      <c r="O18" s="229"/>
      <c r="P18" s="229"/>
      <c r="Q18" s="222"/>
      <c r="R18" s="222"/>
      <c r="S18" s="182"/>
      <c r="T18" s="182"/>
      <c r="U18" s="182"/>
      <c r="V18" s="182"/>
      <c r="W18" s="223"/>
      <c r="X18" s="223"/>
      <c r="Y18" s="224"/>
      <c r="Z18" s="224"/>
      <c r="AA18" s="224"/>
      <c r="AB18" s="223"/>
      <c r="AC18" s="223"/>
      <c r="AD18" s="182"/>
      <c r="AE18" s="182"/>
      <c r="AF18" s="182"/>
      <c r="AG18" s="182"/>
      <c r="AH18" s="223"/>
      <c r="AI18" s="223"/>
      <c r="AJ18" s="224"/>
      <c r="AK18" s="224"/>
      <c r="AL18" s="224"/>
      <c r="AM18" s="223"/>
      <c r="AN18" s="223"/>
      <c r="AO18" s="182"/>
      <c r="AP18" s="182"/>
      <c r="AQ18" s="182"/>
      <c r="AR18" s="182"/>
    </row>
    <row r="19" spans="1:44" s="31" customFormat="1" ht="15" customHeight="1">
      <c r="A19" s="219" t="s">
        <v>89</v>
      </c>
      <c r="B19" s="220"/>
      <c r="C19" s="221"/>
      <c r="D19" s="221"/>
      <c r="E19" s="184" t="s">
        <v>244</v>
      </c>
      <c r="F19" s="217">
        <f>Sheet1!F25</f>
        <v>55</v>
      </c>
      <c r="G19" s="217"/>
      <c r="H19" s="218" t="s">
        <v>245</v>
      </c>
      <c r="I19" s="218"/>
      <c r="J19" s="218"/>
      <c r="K19" s="185" t="s">
        <v>246</v>
      </c>
      <c r="L19" s="219" t="s">
        <v>88</v>
      </c>
      <c r="M19" s="220"/>
      <c r="N19" s="221"/>
      <c r="O19" s="221"/>
      <c r="P19" s="184" t="s">
        <v>244</v>
      </c>
      <c r="Q19" s="217">
        <f>Sheet1!P24</f>
        <v>51</v>
      </c>
      <c r="R19" s="217"/>
      <c r="S19" s="218" t="s">
        <v>245</v>
      </c>
      <c r="T19" s="218"/>
      <c r="U19" s="218"/>
      <c r="V19" s="185" t="s">
        <v>246</v>
      </c>
      <c r="W19" s="219" t="s">
        <v>87</v>
      </c>
      <c r="X19" s="220"/>
      <c r="Y19" s="221"/>
      <c r="Z19" s="221"/>
      <c r="AA19" s="184" t="s">
        <v>244</v>
      </c>
      <c r="AB19" s="217">
        <v>68</v>
      </c>
      <c r="AC19" s="217"/>
      <c r="AD19" s="218" t="s">
        <v>245</v>
      </c>
      <c r="AE19" s="218"/>
      <c r="AF19" s="218"/>
      <c r="AG19" s="185" t="s">
        <v>246</v>
      </c>
      <c r="AH19" s="219" t="s">
        <v>86</v>
      </c>
      <c r="AI19" s="220"/>
      <c r="AJ19" s="221"/>
      <c r="AK19" s="221"/>
      <c r="AL19" s="184" t="s">
        <v>244</v>
      </c>
      <c r="AM19" s="217">
        <v>51</v>
      </c>
      <c r="AN19" s="217"/>
      <c r="AO19" s="218" t="s">
        <v>245</v>
      </c>
      <c r="AP19" s="218"/>
      <c r="AQ19" s="218"/>
      <c r="AR19" s="185" t="s">
        <v>246</v>
      </c>
    </row>
    <row r="20" spans="1:44" ht="15" customHeight="1">
      <c r="A20" s="207" t="s">
        <v>82</v>
      </c>
      <c r="B20" s="208"/>
      <c r="C20" s="204" t="str">
        <f>Sheet1!A18</f>
        <v>妻鹿</v>
      </c>
      <c r="D20" s="205"/>
      <c r="E20" s="206"/>
      <c r="F20" s="186">
        <f>Sheet1!B18</f>
        <v>6</v>
      </c>
      <c r="G20" s="187" t="s">
        <v>75</v>
      </c>
      <c r="H20" s="187">
        <f>Sheet1!D18</f>
        <v>0</v>
      </c>
      <c r="I20" s="187" t="s">
        <v>74</v>
      </c>
      <c r="J20" s="187">
        <f>Sheet1!C18</f>
        <v>0</v>
      </c>
      <c r="K20" s="188" t="s">
        <v>73</v>
      </c>
      <c r="L20" s="207" t="s">
        <v>82</v>
      </c>
      <c r="M20" s="208"/>
      <c r="N20" s="204" t="str">
        <f>Sheet1!K18</f>
        <v>山田</v>
      </c>
      <c r="O20" s="205"/>
      <c r="P20" s="206"/>
      <c r="Q20" s="186">
        <f>Sheet1!L18</f>
        <v>4</v>
      </c>
      <c r="R20" s="187" t="s">
        <v>75</v>
      </c>
      <c r="S20" s="187">
        <f>Sheet1!N18</f>
        <v>1</v>
      </c>
      <c r="T20" s="187" t="s">
        <v>74</v>
      </c>
      <c r="U20" s="187">
        <f>Sheet1!M18</f>
        <v>0</v>
      </c>
      <c r="V20" s="188" t="s">
        <v>73</v>
      </c>
      <c r="W20" s="207" t="s">
        <v>82</v>
      </c>
      <c r="X20" s="208"/>
      <c r="Y20" s="204" t="str">
        <f>Sheet1!U18</f>
        <v>白鳥</v>
      </c>
      <c r="Z20" s="205"/>
      <c r="AA20" s="206"/>
      <c r="AB20" s="186">
        <f>Sheet1!V18</f>
        <v>5</v>
      </c>
      <c r="AC20" s="187" t="s">
        <v>75</v>
      </c>
      <c r="AD20" s="187">
        <f>Sheet1!X18:X24</f>
        <v>1</v>
      </c>
      <c r="AE20" s="187" t="s">
        <v>74</v>
      </c>
      <c r="AF20" s="187">
        <f>Sheet1!W18</f>
        <v>0</v>
      </c>
      <c r="AG20" s="188" t="s">
        <v>73</v>
      </c>
      <c r="AH20" s="207" t="s">
        <v>82</v>
      </c>
      <c r="AI20" s="208"/>
      <c r="AJ20" s="204" t="str">
        <f>Sheet1!AE18</f>
        <v>白浜</v>
      </c>
      <c r="AK20" s="205"/>
      <c r="AL20" s="206"/>
      <c r="AM20" s="186">
        <f>Sheet1!AF18</f>
        <v>4</v>
      </c>
      <c r="AN20" s="187" t="s">
        <v>75</v>
      </c>
      <c r="AO20" s="187">
        <f>Sheet1!AH18</f>
        <v>1</v>
      </c>
      <c r="AP20" s="187" t="s">
        <v>74</v>
      </c>
      <c r="AQ20" s="187">
        <f>Sheet1!AG18</f>
        <v>0</v>
      </c>
      <c r="AR20" s="188" t="s">
        <v>73</v>
      </c>
    </row>
    <row r="21" spans="1:44" ht="15" customHeight="1">
      <c r="A21" s="207" t="s">
        <v>81</v>
      </c>
      <c r="B21" s="208"/>
      <c r="C21" s="204" t="str">
        <f>Sheet1!A19</f>
        <v>英賀保A</v>
      </c>
      <c r="D21" s="205"/>
      <c r="E21" s="206"/>
      <c r="F21" s="186">
        <f>Sheet1!B19</f>
        <v>4</v>
      </c>
      <c r="G21" s="187" t="s">
        <v>75</v>
      </c>
      <c r="H21" s="187">
        <f>Sheet1!D19</f>
        <v>1</v>
      </c>
      <c r="I21" s="187" t="s">
        <v>74</v>
      </c>
      <c r="J21" s="187">
        <f>Sheet1!C19</f>
        <v>1</v>
      </c>
      <c r="K21" s="188" t="s">
        <v>73</v>
      </c>
      <c r="L21" s="207" t="s">
        <v>81</v>
      </c>
      <c r="M21" s="208"/>
      <c r="N21" s="204" t="str">
        <f>Sheet1!K19</f>
        <v>船場</v>
      </c>
      <c r="O21" s="205"/>
      <c r="P21" s="206"/>
      <c r="Q21" s="186">
        <f>Sheet1!L19</f>
        <v>2</v>
      </c>
      <c r="R21" s="187" t="s">
        <v>75</v>
      </c>
      <c r="S21" s="187">
        <f>Sheet1!N19</f>
        <v>3</v>
      </c>
      <c r="T21" s="187" t="s">
        <v>74</v>
      </c>
      <c r="U21" s="187">
        <f>Sheet1!M19</f>
        <v>0</v>
      </c>
      <c r="V21" s="188" t="s">
        <v>73</v>
      </c>
      <c r="W21" s="207" t="s">
        <v>81</v>
      </c>
      <c r="X21" s="208"/>
      <c r="Y21" s="204" t="str">
        <f>Sheet1!U19</f>
        <v>城北A</v>
      </c>
      <c r="Z21" s="205"/>
      <c r="AA21" s="206"/>
      <c r="AB21" s="186">
        <f>Sheet1!V19</f>
        <v>3</v>
      </c>
      <c r="AC21" s="187" t="s">
        <v>75</v>
      </c>
      <c r="AD21" s="187">
        <f>Sheet1!X19:X25</f>
        <v>2</v>
      </c>
      <c r="AE21" s="187" t="s">
        <v>74</v>
      </c>
      <c r="AF21" s="187">
        <f>Sheet1!W19</f>
        <v>1</v>
      </c>
      <c r="AG21" s="188" t="s">
        <v>73</v>
      </c>
      <c r="AH21" s="207" t="s">
        <v>81</v>
      </c>
      <c r="AI21" s="208"/>
      <c r="AJ21" s="204" t="str">
        <f>Sheet1!AE19</f>
        <v>山田</v>
      </c>
      <c r="AK21" s="205"/>
      <c r="AL21" s="206"/>
      <c r="AM21" s="186">
        <f>Sheet1!AF19</f>
        <v>4</v>
      </c>
      <c r="AN21" s="187" t="s">
        <v>75</v>
      </c>
      <c r="AO21" s="187">
        <f>Sheet1!AH19</f>
        <v>0</v>
      </c>
      <c r="AP21" s="187" t="s">
        <v>74</v>
      </c>
      <c r="AQ21" s="187">
        <f>Sheet1!AG19</f>
        <v>1</v>
      </c>
      <c r="AR21" s="188" t="s">
        <v>73</v>
      </c>
    </row>
    <row r="22" spans="1:44" ht="15" customHeight="1">
      <c r="A22" s="207" t="s">
        <v>80</v>
      </c>
      <c r="B22" s="208"/>
      <c r="C22" s="204" t="str">
        <f>Sheet1!A20</f>
        <v>御国野</v>
      </c>
      <c r="D22" s="205"/>
      <c r="E22" s="206"/>
      <c r="F22" s="186">
        <f>Sheet1!B20</f>
        <v>3</v>
      </c>
      <c r="G22" s="187" t="s">
        <v>75</v>
      </c>
      <c r="H22" s="187">
        <f>Sheet1!D20</f>
        <v>1</v>
      </c>
      <c r="I22" s="187" t="s">
        <v>74</v>
      </c>
      <c r="J22" s="187">
        <f>Sheet1!C20</f>
        <v>2</v>
      </c>
      <c r="K22" s="188" t="s">
        <v>73</v>
      </c>
      <c r="L22" s="207" t="s">
        <v>80</v>
      </c>
      <c r="M22" s="208"/>
      <c r="N22" s="204" t="str">
        <f>Sheet1!K20</f>
        <v>英賀保</v>
      </c>
      <c r="O22" s="205"/>
      <c r="P22" s="206"/>
      <c r="Q22" s="186">
        <f>Sheet1!L20</f>
        <v>2</v>
      </c>
      <c r="R22" s="187" t="s">
        <v>75</v>
      </c>
      <c r="S22" s="187">
        <f>Sheet1!N20</f>
        <v>2</v>
      </c>
      <c r="T22" s="187" t="s">
        <v>74</v>
      </c>
      <c r="U22" s="187">
        <f>Sheet1!M20</f>
        <v>1</v>
      </c>
      <c r="V22" s="188" t="s">
        <v>73</v>
      </c>
      <c r="W22" s="207" t="s">
        <v>80</v>
      </c>
      <c r="X22" s="208"/>
      <c r="Y22" s="204" t="str">
        <f>Sheet1!U20</f>
        <v>やわた</v>
      </c>
      <c r="Z22" s="205"/>
      <c r="AA22" s="206"/>
      <c r="AB22" s="186">
        <f>Sheet1!V20</f>
        <v>3</v>
      </c>
      <c r="AC22" s="187" t="s">
        <v>75</v>
      </c>
      <c r="AD22" s="187">
        <f>Sheet1!X20:X26</f>
        <v>0</v>
      </c>
      <c r="AE22" s="187" t="s">
        <v>74</v>
      </c>
      <c r="AF22" s="187">
        <f>Sheet1!W20</f>
        <v>2</v>
      </c>
      <c r="AG22" s="188" t="s">
        <v>73</v>
      </c>
      <c r="AH22" s="207" t="s">
        <v>80</v>
      </c>
      <c r="AI22" s="208"/>
      <c r="AJ22" s="204" t="str">
        <f>Sheet1!AE20</f>
        <v>城北A</v>
      </c>
      <c r="AK22" s="205"/>
      <c r="AL22" s="206"/>
      <c r="AM22" s="186">
        <f>Sheet1!AF20</f>
        <v>2</v>
      </c>
      <c r="AN22" s="187" t="s">
        <v>75</v>
      </c>
      <c r="AO22" s="187">
        <f>Sheet1!AH20</f>
        <v>2</v>
      </c>
      <c r="AP22" s="187" t="s">
        <v>74</v>
      </c>
      <c r="AQ22" s="187">
        <f>Sheet1!AG20</f>
        <v>1</v>
      </c>
      <c r="AR22" s="188" t="s">
        <v>73</v>
      </c>
    </row>
    <row r="23" spans="1:44" ht="15" customHeight="1">
      <c r="A23" s="207" t="s">
        <v>79</v>
      </c>
      <c r="B23" s="208"/>
      <c r="C23" s="204" t="str">
        <f>Sheet1!A21</f>
        <v>大塩</v>
      </c>
      <c r="D23" s="205"/>
      <c r="E23" s="206"/>
      <c r="F23" s="186">
        <f>Sheet1!B21</f>
        <v>2</v>
      </c>
      <c r="G23" s="187" t="s">
        <v>75</v>
      </c>
      <c r="H23" s="187">
        <f>Sheet1!D21</f>
        <v>1</v>
      </c>
      <c r="I23" s="187" t="s">
        <v>74</v>
      </c>
      <c r="J23" s="187">
        <f>Sheet1!C21</f>
        <v>3</v>
      </c>
      <c r="K23" s="188" t="s">
        <v>73</v>
      </c>
      <c r="L23" s="207" t="s">
        <v>79</v>
      </c>
      <c r="M23" s="208"/>
      <c r="N23" s="204" t="str">
        <f>Sheet1!K21</f>
        <v>城北A</v>
      </c>
      <c r="O23" s="205"/>
      <c r="P23" s="206"/>
      <c r="Q23" s="186">
        <f>Sheet1!L21</f>
        <v>2</v>
      </c>
      <c r="R23" s="187" t="s">
        <v>75</v>
      </c>
      <c r="S23" s="187">
        <f>Sheet1!N21</f>
        <v>0</v>
      </c>
      <c r="T23" s="187" t="s">
        <v>74</v>
      </c>
      <c r="U23" s="187">
        <f>Sheet1!M21</f>
        <v>3</v>
      </c>
      <c r="V23" s="188" t="s">
        <v>73</v>
      </c>
      <c r="W23" s="207" t="s">
        <v>79</v>
      </c>
      <c r="X23" s="208"/>
      <c r="Y23" s="204" t="str">
        <f>Sheet1!U21</f>
        <v>神埼</v>
      </c>
      <c r="Z23" s="205"/>
      <c r="AA23" s="206"/>
      <c r="AB23" s="186">
        <f>Sheet1!V21</f>
        <v>2</v>
      </c>
      <c r="AC23" s="187" t="s">
        <v>75</v>
      </c>
      <c r="AD23" s="187">
        <f>Sheet1!X21:X27</f>
        <v>1</v>
      </c>
      <c r="AE23" s="187" t="s">
        <v>74</v>
      </c>
      <c r="AF23" s="187">
        <f>Sheet1!W21</f>
        <v>2</v>
      </c>
      <c r="AG23" s="188" t="s">
        <v>73</v>
      </c>
      <c r="AH23" s="207" t="s">
        <v>79</v>
      </c>
      <c r="AI23" s="208"/>
      <c r="AJ23" s="204" t="str">
        <f>Sheet1!AE21</f>
        <v>英賀保A</v>
      </c>
      <c r="AK23" s="205"/>
      <c r="AL23" s="206"/>
      <c r="AM23" s="186">
        <f>Sheet1!AF21</f>
        <v>2</v>
      </c>
      <c r="AN23" s="187" t="s">
        <v>75</v>
      </c>
      <c r="AO23" s="187">
        <f>Sheet1!AH21</f>
        <v>0</v>
      </c>
      <c r="AP23" s="187" t="s">
        <v>74</v>
      </c>
      <c r="AQ23" s="187">
        <f>Sheet1!AG21</f>
        <v>3</v>
      </c>
      <c r="AR23" s="188" t="s">
        <v>73</v>
      </c>
    </row>
    <row r="24" spans="1:44" ht="15" customHeight="1">
      <c r="A24" s="207" t="s">
        <v>78</v>
      </c>
      <c r="B24" s="208"/>
      <c r="C24" s="204" t="str">
        <f>Sheet1!A22</f>
        <v>山田</v>
      </c>
      <c r="D24" s="205"/>
      <c r="E24" s="206"/>
      <c r="F24" s="186">
        <f>Sheet1!B22</f>
        <v>1</v>
      </c>
      <c r="G24" s="187" t="s">
        <v>75</v>
      </c>
      <c r="H24" s="187">
        <f>Sheet1!D22</f>
        <v>2</v>
      </c>
      <c r="I24" s="187" t="s">
        <v>74</v>
      </c>
      <c r="J24" s="187">
        <f>Sheet1!C22</f>
        <v>3</v>
      </c>
      <c r="K24" s="188" t="s">
        <v>73</v>
      </c>
      <c r="L24" s="207" t="s">
        <v>78</v>
      </c>
      <c r="M24" s="208"/>
      <c r="N24" s="204" t="str">
        <f>Sheet1!K22</f>
        <v>西播</v>
      </c>
      <c r="O24" s="205"/>
      <c r="P24" s="206"/>
      <c r="Q24" s="186">
        <f>Sheet1!L22</f>
        <v>1</v>
      </c>
      <c r="R24" s="187" t="s">
        <v>75</v>
      </c>
      <c r="S24" s="187">
        <f>Sheet1!N22</f>
        <v>2</v>
      </c>
      <c r="T24" s="187" t="s">
        <v>74</v>
      </c>
      <c r="U24" s="187">
        <f>Sheet1!M22</f>
        <v>2</v>
      </c>
      <c r="V24" s="188" t="s">
        <v>73</v>
      </c>
      <c r="W24" s="207" t="s">
        <v>78</v>
      </c>
      <c r="X24" s="208"/>
      <c r="Y24" s="204" t="str">
        <f>Sheet1!U22</f>
        <v>香寺A</v>
      </c>
      <c r="Z24" s="205"/>
      <c r="AA24" s="206"/>
      <c r="AB24" s="186">
        <f>Sheet1!V22</f>
        <v>2</v>
      </c>
      <c r="AC24" s="187" t="s">
        <v>75</v>
      </c>
      <c r="AD24" s="187">
        <f>Sheet1!X22:X28</f>
        <v>1</v>
      </c>
      <c r="AE24" s="187" t="s">
        <v>74</v>
      </c>
      <c r="AF24" s="187">
        <f>Sheet1!W22</f>
        <v>4</v>
      </c>
      <c r="AG24" s="188" t="s">
        <v>73</v>
      </c>
      <c r="AH24" s="207" t="s">
        <v>78</v>
      </c>
      <c r="AI24" s="208"/>
      <c r="AJ24" s="204" t="str">
        <f>Sheet1!AE22</f>
        <v>峰相</v>
      </c>
      <c r="AK24" s="205"/>
      <c r="AL24" s="206"/>
      <c r="AM24" s="186">
        <f>Sheet1!AF22</f>
        <v>1</v>
      </c>
      <c r="AN24" s="187" t="s">
        <v>75</v>
      </c>
      <c r="AO24" s="187">
        <f>Sheet1!AH22</f>
        <v>1</v>
      </c>
      <c r="AP24" s="187" t="s">
        <v>74</v>
      </c>
      <c r="AQ24" s="187">
        <f>Sheet1!AG22</f>
        <v>3</v>
      </c>
      <c r="AR24" s="188" t="s">
        <v>73</v>
      </c>
    </row>
    <row r="25" spans="1:44" ht="15" customHeight="1">
      <c r="A25" s="207" t="s">
        <v>77</v>
      </c>
      <c r="B25" s="208"/>
      <c r="C25" s="204" t="str">
        <f>Sheet1!A23</f>
        <v>大津茂</v>
      </c>
      <c r="D25" s="205"/>
      <c r="E25" s="206"/>
      <c r="F25" s="186">
        <f>Sheet1!B23</f>
        <v>0</v>
      </c>
      <c r="G25" s="187" t="s">
        <v>75</v>
      </c>
      <c r="H25" s="187">
        <f>Sheet1!D23</f>
        <v>3</v>
      </c>
      <c r="I25" s="187" t="s">
        <v>74</v>
      </c>
      <c r="J25" s="187">
        <f>Sheet1!C23</f>
        <v>3</v>
      </c>
      <c r="K25" s="188" t="s">
        <v>73</v>
      </c>
      <c r="L25" s="207" t="s">
        <v>77</v>
      </c>
      <c r="M25" s="208"/>
      <c r="N25" s="204" t="str">
        <f>Sheet1!K23</f>
        <v>御国野</v>
      </c>
      <c r="O25" s="205"/>
      <c r="P25" s="206"/>
      <c r="Q25" s="186">
        <f>Sheet1!L23</f>
        <v>0</v>
      </c>
      <c r="R25" s="187" t="s">
        <v>75</v>
      </c>
      <c r="S25" s="187">
        <f>Sheet1!N23</f>
        <v>0</v>
      </c>
      <c r="T25" s="187" t="s">
        <v>74</v>
      </c>
      <c r="U25" s="187">
        <f>Sheet1!M23</f>
        <v>5</v>
      </c>
      <c r="V25" s="188" t="s">
        <v>73</v>
      </c>
      <c r="W25" s="207" t="s">
        <v>77</v>
      </c>
      <c r="X25" s="208"/>
      <c r="Y25" s="204" t="str">
        <f>Sheet1!U23</f>
        <v>勝原</v>
      </c>
      <c r="Z25" s="205"/>
      <c r="AA25" s="206"/>
      <c r="AB25" s="186">
        <f>Sheet1!V23</f>
        <v>1</v>
      </c>
      <c r="AC25" s="187" t="s">
        <v>75</v>
      </c>
      <c r="AD25" s="187">
        <f>Sheet1!X23:X29</f>
        <v>0</v>
      </c>
      <c r="AE25" s="187" t="s">
        <v>74</v>
      </c>
      <c r="AF25" s="187">
        <f>Sheet1!W23</f>
        <v>4</v>
      </c>
      <c r="AG25" s="188" t="s">
        <v>73</v>
      </c>
      <c r="AH25" s="207" t="s">
        <v>77</v>
      </c>
      <c r="AI25" s="208"/>
      <c r="AJ25" s="204" t="str">
        <f>Sheet1!AE23</f>
        <v>やわた</v>
      </c>
      <c r="AK25" s="205"/>
      <c r="AL25" s="206"/>
      <c r="AM25" s="186">
        <f>Sheet1!AF23</f>
        <v>0</v>
      </c>
      <c r="AN25" s="187" t="s">
        <v>75</v>
      </c>
      <c r="AO25" s="187">
        <f>Sheet1!AH23</f>
        <v>0</v>
      </c>
      <c r="AP25" s="187" t="s">
        <v>74</v>
      </c>
      <c r="AQ25" s="187">
        <f>Sheet1!AG23</f>
        <v>5</v>
      </c>
      <c r="AR25" s="188" t="s">
        <v>73</v>
      </c>
    </row>
    <row r="26" spans="1:44" ht="15" customHeight="1" thickBot="1">
      <c r="A26" s="197" t="s">
        <v>76</v>
      </c>
      <c r="B26" s="198"/>
      <c r="C26" s="199" t="str">
        <f>Sheet1!A24</f>
        <v>香寺</v>
      </c>
      <c r="D26" s="200"/>
      <c r="E26" s="201"/>
      <c r="F26" s="189">
        <f>Sheet1!B24</f>
        <v>0</v>
      </c>
      <c r="G26" s="190" t="s">
        <v>75</v>
      </c>
      <c r="H26" s="190">
        <f>Sheet1!D24</f>
        <v>2</v>
      </c>
      <c r="I26" s="190" t="s">
        <v>74</v>
      </c>
      <c r="J26" s="190">
        <f>Sheet1!C24</f>
        <v>4</v>
      </c>
      <c r="K26" s="191" t="s">
        <v>73</v>
      </c>
      <c r="L26" s="202"/>
      <c r="M26" s="203"/>
      <c r="N26" s="211"/>
      <c r="O26" s="212"/>
      <c r="P26" s="213"/>
      <c r="Q26" s="128"/>
      <c r="R26" s="129"/>
      <c r="S26" s="129"/>
      <c r="T26" s="129"/>
      <c r="U26" s="129"/>
      <c r="V26" s="130"/>
      <c r="W26" s="197" t="s">
        <v>76</v>
      </c>
      <c r="X26" s="198"/>
      <c r="Y26" s="199" t="str">
        <f>Sheet1!U24</f>
        <v>峰相</v>
      </c>
      <c r="Z26" s="200"/>
      <c r="AA26" s="201"/>
      <c r="AB26" s="189">
        <f>Sheet1!V24</f>
        <v>1</v>
      </c>
      <c r="AC26" s="190" t="s">
        <v>75</v>
      </c>
      <c r="AD26" s="190">
        <f>Sheet1!X24:X30</f>
        <v>0</v>
      </c>
      <c r="AE26" s="190" t="s">
        <v>74</v>
      </c>
      <c r="AF26" s="190">
        <f>Sheet1!W24</f>
        <v>4</v>
      </c>
      <c r="AG26" s="191" t="s">
        <v>73</v>
      </c>
      <c r="AH26" s="202"/>
      <c r="AI26" s="203"/>
      <c r="AJ26" s="211"/>
      <c r="AK26" s="212"/>
      <c r="AL26" s="213"/>
      <c r="AM26" s="128"/>
      <c r="AN26" s="129"/>
      <c r="AO26" s="129"/>
      <c r="AP26" s="129"/>
      <c r="AQ26" s="129"/>
      <c r="AR26" s="130"/>
    </row>
    <row r="27" spans="1:44" ht="6" customHeight="1">
      <c r="A27" s="182"/>
      <c r="B27" s="182"/>
      <c r="C27" s="183"/>
      <c r="D27" s="183"/>
      <c r="E27" s="183"/>
      <c r="F27" s="182"/>
      <c r="G27" s="182"/>
      <c r="H27" s="182"/>
      <c r="I27" s="182"/>
      <c r="J27" s="182"/>
      <c r="K27" s="182"/>
      <c r="L27" s="182"/>
      <c r="M27" s="182"/>
      <c r="N27" s="183"/>
      <c r="O27" s="183"/>
      <c r="P27" s="183"/>
      <c r="Q27" s="182"/>
      <c r="R27" s="182"/>
      <c r="S27" s="182"/>
      <c r="T27" s="182"/>
      <c r="U27" s="182"/>
      <c r="V27" s="182"/>
      <c r="W27" s="182"/>
      <c r="X27" s="182"/>
      <c r="Y27" s="183"/>
      <c r="Z27" s="183"/>
      <c r="AA27" s="183"/>
      <c r="AB27" s="182"/>
      <c r="AC27" s="182"/>
      <c r="AD27" s="182"/>
      <c r="AE27" s="182"/>
      <c r="AF27" s="182"/>
      <c r="AG27" s="182"/>
      <c r="AH27" s="182"/>
      <c r="AI27" s="182"/>
      <c r="AJ27" s="183"/>
      <c r="AK27" s="183"/>
      <c r="AL27" s="183"/>
      <c r="AM27" s="182"/>
      <c r="AN27" s="182"/>
      <c r="AO27" s="182"/>
      <c r="AP27" s="182"/>
      <c r="AQ27" s="182"/>
      <c r="AR27" s="182"/>
    </row>
    <row r="28" spans="1:44" ht="18" customHeight="1" thickBot="1">
      <c r="A28" s="222" t="s">
        <v>92</v>
      </c>
      <c r="B28" s="222"/>
      <c r="C28" s="229"/>
      <c r="D28" s="229"/>
      <c r="E28" s="229"/>
      <c r="F28" s="222"/>
      <c r="G28" s="222"/>
      <c r="H28" s="222"/>
      <c r="I28" s="222"/>
      <c r="J28" s="222"/>
      <c r="K28" s="222"/>
      <c r="L28" s="222"/>
      <c r="M28" s="222"/>
      <c r="N28" s="229"/>
      <c r="O28" s="229"/>
      <c r="P28" s="229"/>
      <c r="Q28" s="222"/>
      <c r="R28" s="222"/>
      <c r="S28" s="182"/>
      <c r="T28" s="182"/>
      <c r="U28" s="182"/>
      <c r="V28" s="182"/>
      <c r="W28" s="223"/>
      <c r="X28" s="223"/>
      <c r="Y28" s="224"/>
      <c r="Z28" s="224"/>
      <c r="AA28" s="224"/>
      <c r="AB28" s="223"/>
      <c r="AC28" s="223"/>
      <c r="AD28" s="182"/>
      <c r="AE28" s="182"/>
      <c r="AF28" s="182"/>
      <c r="AG28" s="182"/>
      <c r="AH28" s="223"/>
      <c r="AI28" s="223"/>
      <c r="AJ28" s="224"/>
      <c r="AK28" s="224"/>
      <c r="AL28" s="224"/>
      <c r="AM28" s="223"/>
      <c r="AN28" s="223"/>
      <c r="AO28" s="182"/>
      <c r="AP28" s="182"/>
      <c r="AQ28" s="182"/>
      <c r="AR28" s="182"/>
    </row>
    <row r="29" spans="1:44" s="31" customFormat="1" ht="15" customHeight="1">
      <c r="A29" s="219" t="s">
        <v>89</v>
      </c>
      <c r="B29" s="220"/>
      <c r="C29" s="221"/>
      <c r="D29" s="221"/>
      <c r="E29" s="184" t="s">
        <v>244</v>
      </c>
      <c r="F29" s="217">
        <f>Sheet1!F37</f>
        <v>63</v>
      </c>
      <c r="G29" s="217"/>
      <c r="H29" s="218" t="s">
        <v>245</v>
      </c>
      <c r="I29" s="218"/>
      <c r="J29" s="218"/>
      <c r="K29" s="185" t="s">
        <v>246</v>
      </c>
      <c r="L29" s="219" t="s">
        <v>88</v>
      </c>
      <c r="M29" s="220"/>
      <c r="N29" s="221"/>
      <c r="O29" s="221"/>
      <c r="P29" s="184" t="s">
        <v>244</v>
      </c>
      <c r="Q29" s="217">
        <f>Sheet1!P36</f>
        <v>48</v>
      </c>
      <c r="R29" s="217"/>
      <c r="S29" s="218" t="s">
        <v>245</v>
      </c>
      <c r="T29" s="218"/>
      <c r="U29" s="218"/>
      <c r="V29" s="185" t="s">
        <v>246</v>
      </c>
      <c r="W29" s="219" t="s">
        <v>87</v>
      </c>
      <c r="X29" s="220"/>
      <c r="Y29" s="221"/>
      <c r="Z29" s="221"/>
      <c r="AA29" s="184" t="s">
        <v>244</v>
      </c>
      <c r="AB29" s="217">
        <v>68</v>
      </c>
      <c r="AC29" s="217"/>
      <c r="AD29" s="218" t="s">
        <v>245</v>
      </c>
      <c r="AE29" s="218"/>
      <c r="AF29" s="218"/>
      <c r="AG29" s="185" t="s">
        <v>246</v>
      </c>
      <c r="AH29" s="219" t="s">
        <v>86</v>
      </c>
      <c r="AI29" s="220"/>
      <c r="AJ29" s="221"/>
      <c r="AK29" s="221"/>
      <c r="AL29" s="184" t="s">
        <v>244</v>
      </c>
      <c r="AM29" s="217">
        <v>40</v>
      </c>
      <c r="AN29" s="217"/>
      <c r="AO29" s="218" t="s">
        <v>245</v>
      </c>
      <c r="AP29" s="218"/>
      <c r="AQ29" s="218"/>
      <c r="AR29" s="185" t="s">
        <v>246</v>
      </c>
    </row>
    <row r="30" spans="1:44" ht="15" customHeight="1">
      <c r="A30" s="207" t="s">
        <v>82</v>
      </c>
      <c r="B30" s="208"/>
      <c r="C30" s="204" t="str">
        <f>Sheet1!A30</f>
        <v>神埼</v>
      </c>
      <c r="D30" s="205"/>
      <c r="E30" s="206"/>
      <c r="F30" s="186">
        <f>Sheet1!B30</f>
        <v>5</v>
      </c>
      <c r="G30" s="187" t="s">
        <v>75</v>
      </c>
      <c r="H30" s="187">
        <f>Sheet1!D30</f>
        <v>1</v>
      </c>
      <c r="I30" s="187" t="s">
        <v>74</v>
      </c>
      <c r="J30" s="187">
        <f>Sheet1!C30</f>
        <v>0</v>
      </c>
      <c r="K30" s="188" t="s">
        <v>73</v>
      </c>
      <c r="L30" s="207" t="s">
        <v>82</v>
      </c>
      <c r="M30" s="208"/>
      <c r="N30" s="204" t="str">
        <f>Sheet1!K30</f>
        <v>白鷺A</v>
      </c>
      <c r="O30" s="205"/>
      <c r="P30" s="206"/>
      <c r="Q30" s="186">
        <f>Sheet1!L30</f>
        <v>5</v>
      </c>
      <c r="R30" s="187" t="s">
        <v>75</v>
      </c>
      <c r="S30" s="187">
        <f>Sheet1!N30</f>
        <v>0</v>
      </c>
      <c r="T30" s="187" t="s">
        <v>74</v>
      </c>
      <c r="U30" s="187">
        <f>Sheet1!M30</f>
        <v>0</v>
      </c>
      <c r="V30" s="188" t="s">
        <v>73</v>
      </c>
      <c r="W30" s="207" t="s">
        <v>82</v>
      </c>
      <c r="X30" s="208"/>
      <c r="Y30" s="204" t="str">
        <f>Sheet1!U30</f>
        <v>英賀保A</v>
      </c>
      <c r="Z30" s="205"/>
      <c r="AA30" s="206"/>
      <c r="AB30" s="186">
        <f>Sheet1!V30:V35</f>
        <v>5</v>
      </c>
      <c r="AC30" s="187" t="s">
        <v>75</v>
      </c>
      <c r="AD30" s="187">
        <f>Sheet1!X30</f>
        <v>0</v>
      </c>
      <c r="AE30" s="187" t="s">
        <v>74</v>
      </c>
      <c r="AF30" s="187">
        <f>Sheet1!W30</f>
        <v>0</v>
      </c>
      <c r="AG30" s="188" t="s">
        <v>73</v>
      </c>
      <c r="AH30" s="207" t="s">
        <v>82</v>
      </c>
      <c r="AI30" s="208"/>
      <c r="AJ30" s="204" t="str">
        <f>Sheet1!AE30</f>
        <v>安室</v>
      </c>
      <c r="AK30" s="205"/>
      <c r="AL30" s="206"/>
      <c r="AM30" s="186">
        <f>Sheet1!AF30</f>
        <v>3</v>
      </c>
      <c r="AN30" s="187" t="s">
        <v>75</v>
      </c>
      <c r="AO30" s="187">
        <f>Sheet1!AH30</f>
        <v>1</v>
      </c>
      <c r="AP30" s="187" t="s">
        <v>74</v>
      </c>
      <c r="AQ30" s="187">
        <f>Sheet1!AG30</f>
        <v>0</v>
      </c>
      <c r="AR30" s="188" t="s">
        <v>73</v>
      </c>
    </row>
    <row r="31" spans="1:44" ht="15" customHeight="1">
      <c r="A31" s="207" t="s">
        <v>81</v>
      </c>
      <c r="B31" s="208"/>
      <c r="C31" s="204" t="str">
        <f>Sheet1!A31</f>
        <v>広畑A</v>
      </c>
      <c r="D31" s="205"/>
      <c r="E31" s="206"/>
      <c r="F31" s="186">
        <f>Sheet1!B31</f>
        <v>3</v>
      </c>
      <c r="G31" s="187" t="s">
        <v>75</v>
      </c>
      <c r="H31" s="187">
        <f>Sheet1!D31</f>
        <v>3</v>
      </c>
      <c r="I31" s="187" t="s">
        <v>74</v>
      </c>
      <c r="J31" s="187">
        <f>Sheet1!C31</f>
        <v>0</v>
      </c>
      <c r="K31" s="188" t="s">
        <v>73</v>
      </c>
      <c r="L31" s="207" t="s">
        <v>81</v>
      </c>
      <c r="M31" s="208"/>
      <c r="N31" s="204" t="str">
        <f>Sheet1!K31</f>
        <v>安室</v>
      </c>
      <c r="O31" s="205"/>
      <c r="P31" s="206"/>
      <c r="Q31" s="186">
        <f>Sheet1!L31</f>
        <v>2</v>
      </c>
      <c r="R31" s="187" t="s">
        <v>75</v>
      </c>
      <c r="S31" s="187">
        <f>Sheet1!N31</f>
        <v>2</v>
      </c>
      <c r="T31" s="187" t="s">
        <v>74</v>
      </c>
      <c r="U31" s="187">
        <f>Sheet1!M31</f>
        <v>1</v>
      </c>
      <c r="V31" s="188" t="s">
        <v>73</v>
      </c>
      <c r="W31" s="207" t="s">
        <v>81</v>
      </c>
      <c r="X31" s="208"/>
      <c r="Y31" s="204" t="str">
        <f>Sheet1!U31</f>
        <v>広畑A</v>
      </c>
      <c r="Z31" s="205"/>
      <c r="AA31" s="206"/>
      <c r="AB31" s="186">
        <f>Sheet1!V31:V36</f>
        <v>4</v>
      </c>
      <c r="AC31" s="187" t="s">
        <v>75</v>
      </c>
      <c r="AD31" s="187">
        <f>Sheet1!X31</f>
        <v>0</v>
      </c>
      <c r="AE31" s="187" t="s">
        <v>74</v>
      </c>
      <c r="AF31" s="187">
        <f>Sheet1!W31</f>
        <v>1</v>
      </c>
      <c r="AG31" s="188" t="s">
        <v>73</v>
      </c>
      <c r="AH31" s="207" t="s">
        <v>81</v>
      </c>
      <c r="AI31" s="208"/>
      <c r="AJ31" s="204" t="str">
        <f>Sheet1!AE31</f>
        <v>英賀保B</v>
      </c>
      <c r="AK31" s="205"/>
      <c r="AL31" s="206"/>
      <c r="AM31" s="186">
        <f>Sheet1!AF31</f>
        <v>3</v>
      </c>
      <c r="AN31" s="187" t="s">
        <v>75</v>
      </c>
      <c r="AO31" s="187">
        <f>Sheet1!AH31</f>
        <v>1</v>
      </c>
      <c r="AP31" s="187" t="s">
        <v>74</v>
      </c>
      <c r="AQ31" s="187">
        <f>Sheet1!AG31</f>
        <v>0</v>
      </c>
      <c r="AR31" s="188" t="s">
        <v>73</v>
      </c>
    </row>
    <row r="32" spans="1:44" ht="15" customHeight="1">
      <c r="A32" s="207" t="s">
        <v>80</v>
      </c>
      <c r="B32" s="208"/>
      <c r="C32" s="204" t="str">
        <f>Sheet1!A32</f>
        <v>白鷺A</v>
      </c>
      <c r="D32" s="205"/>
      <c r="E32" s="206"/>
      <c r="F32" s="186">
        <f>Sheet1!B32</f>
        <v>3</v>
      </c>
      <c r="G32" s="187" t="s">
        <v>75</v>
      </c>
      <c r="H32" s="187">
        <f>Sheet1!D32</f>
        <v>1</v>
      </c>
      <c r="I32" s="187" t="s">
        <v>74</v>
      </c>
      <c r="J32" s="187">
        <f>Sheet1!C32</f>
        <v>2</v>
      </c>
      <c r="K32" s="188" t="s">
        <v>73</v>
      </c>
      <c r="L32" s="207" t="s">
        <v>80</v>
      </c>
      <c r="M32" s="208"/>
      <c r="N32" s="204" t="str">
        <f>Sheet1!K32</f>
        <v>林田</v>
      </c>
      <c r="O32" s="205"/>
      <c r="P32" s="206"/>
      <c r="Q32" s="186">
        <f>Sheet1!L32</f>
        <v>2</v>
      </c>
      <c r="R32" s="187" t="s">
        <v>75</v>
      </c>
      <c r="S32" s="187">
        <f>Sheet1!N32</f>
        <v>1</v>
      </c>
      <c r="T32" s="187" t="s">
        <v>74</v>
      </c>
      <c r="U32" s="187">
        <f>Sheet1!M32</f>
        <v>2</v>
      </c>
      <c r="V32" s="188" t="s">
        <v>73</v>
      </c>
      <c r="W32" s="207" t="s">
        <v>80</v>
      </c>
      <c r="X32" s="208"/>
      <c r="Y32" s="204" t="str">
        <f>Sheet1!U32</f>
        <v>水上</v>
      </c>
      <c r="Z32" s="205"/>
      <c r="AA32" s="206"/>
      <c r="AB32" s="186">
        <f>Sheet1!V32:V37</f>
        <v>2</v>
      </c>
      <c r="AC32" s="187" t="s">
        <v>75</v>
      </c>
      <c r="AD32" s="187">
        <f>Sheet1!X32</f>
        <v>0</v>
      </c>
      <c r="AE32" s="187" t="s">
        <v>74</v>
      </c>
      <c r="AF32" s="187">
        <f>Sheet1!W32</f>
        <v>3</v>
      </c>
      <c r="AG32" s="188" t="s">
        <v>73</v>
      </c>
      <c r="AH32" s="207" t="s">
        <v>80</v>
      </c>
      <c r="AI32" s="208"/>
      <c r="AJ32" s="204" t="str">
        <f>Sheet1!AE32</f>
        <v>別所</v>
      </c>
      <c r="AK32" s="205"/>
      <c r="AL32" s="206"/>
      <c r="AM32" s="186">
        <f>Sheet1!AF32</f>
        <v>2</v>
      </c>
      <c r="AN32" s="187" t="s">
        <v>75</v>
      </c>
      <c r="AO32" s="187">
        <f>Sheet1!AH32</f>
        <v>0</v>
      </c>
      <c r="AP32" s="187" t="s">
        <v>74</v>
      </c>
      <c r="AQ32" s="187">
        <f>Sheet1!AG32</f>
        <v>2</v>
      </c>
      <c r="AR32" s="188" t="s">
        <v>73</v>
      </c>
    </row>
    <row r="33" spans="1:44" ht="15" customHeight="1">
      <c r="A33" s="207" t="s">
        <v>79</v>
      </c>
      <c r="B33" s="208"/>
      <c r="C33" s="204" t="str">
        <f>Sheet1!A33</f>
        <v>別所</v>
      </c>
      <c r="D33" s="205"/>
      <c r="E33" s="206"/>
      <c r="F33" s="186">
        <f>Sheet1!B33</f>
        <v>2</v>
      </c>
      <c r="G33" s="187" t="s">
        <v>75</v>
      </c>
      <c r="H33" s="187">
        <f>Sheet1!D33</f>
        <v>1</v>
      </c>
      <c r="I33" s="187" t="s">
        <v>74</v>
      </c>
      <c r="J33" s="187">
        <f>Sheet1!C33</f>
        <v>3</v>
      </c>
      <c r="K33" s="188" t="s">
        <v>73</v>
      </c>
      <c r="L33" s="207" t="s">
        <v>79</v>
      </c>
      <c r="M33" s="208"/>
      <c r="N33" s="204" t="str">
        <f>Sheet1!K33</f>
        <v>香寺</v>
      </c>
      <c r="O33" s="205"/>
      <c r="P33" s="206"/>
      <c r="Q33" s="186">
        <f>Sheet1!L33</f>
        <v>1</v>
      </c>
      <c r="R33" s="187" t="s">
        <v>75</v>
      </c>
      <c r="S33" s="187">
        <f>Sheet1!N33</f>
        <v>2</v>
      </c>
      <c r="T33" s="187" t="s">
        <v>74</v>
      </c>
      <c r="U33" s="187">
        <f>Sheet1!M33</f>
        <v>2</v>
      </c>
      <c r="V33" s="188" t="s">
        <v>73</v>
      </c>
      <c r="W33" s="207" t="s">
        <v>79</v>
      </c>
      <c r="X33" s="208"/>
      <c r="Y33" s="204" t="str">
        <f>Sheet1!U33</f>
        <v>御国野</v>
      </c>
      <c r="Z33" s="205"/>
      <c r="AA33" s="206"/>
      <c r="AB33" s="186">
        <f>Sheet1!V33:V38</f>
        <v>2</v>
      </c>
      <c r="AC33" s="187" t="s">
        <v>75</v>
      </c>
      <c r="AD33" s="187">
        <f>Sheet1!X33</f>
        <v>0</v>
      </c>
      <c r="AE33" s="187" t="s">
        <v>74</v>
      </c>
      <c r="AF33" s="187">
        <f>Sheet1!W33</f>
        <v>3</v>
      </c>
      <c r="AG33" s="188" t="s">
        <v>73</v>
      </c>
      <c r="AH33" s="207" t="s">
        <v>79</v>
      </c>
      <c r="AI33" s="208"/>
      <c r="AJ33" s="204" t="str">
        <f>Sheet1!AE33</f>
        <v>広畑A</v>
      </c>
      <c r="AK33" s="205"/>
      <c r="AL33" s="206"/>
      <c r="AM33" s="186">
        <f>Sheet1!AF33</f>
        <v>1</v>
      </c>
      <c r="AN33" s="187" t="s">
        <v>75</v>
      </c>
      <c r="AO33" s="187">
        <f>Sheet1!AH33</f>
        <v>0</v>
      </c>
      <c r="AP33" s="187" t="s">
        <v>74</v>
      </c>
      <c r="AQ33" s="187">
        <f>Sheet1!AG33</f>
        <v>3</v>
      </c>
      <c r="AR33" s="188" t="s">
        <v>73</v>
      </c>
    </row>
    <row r="34" spans="1:44" ht="15" customHeight="1">
      <c r="A34" s="207" t="s">
        <v>78</v>
      </c>
      <c r="B34" s="208"/>
      <c r="C34" s="204" t="str">
        <f>Sheet1!A34</f>
        <v>四郷</v>
      </c>
      <c r="D34" s="205"/>
      <c r="E34" s="206"/>
      <c r="F34" s="186">
        <f>Sheet1!B34</f>
        <v>2</v>
      </c>
      <c r="G34" s="187" t="s">
        <v>75</v>
      </c>
      <c r="H34" s="187">
        <f>Sheet1!D34</f>
        <v>0</v>
      </c>
      <c r="I34" s="187" t="s">
        <v>74</v>
      </c>
      <c r="J34" s="187">
        <f>Sheet1!C34</f>
        <v>4</v>
      </c>
      <c r="K34" s="188" t="s">
        <v>73</v>
      </c>
      <c r="L34" s="207" t="s">
        <v>78</v>
      </c>
      <c r="M34" s="208"/>
      <c r="N34" s="204" t="str">
        <f>Sheet1!K34</f>
        <v>神埼</v>
      </c>
      <c r="O34" s="205"/>
      <c r="P34" s="206"/>
      <c r="Q34" s="186">
        <f>Sheet1!L34</f>
        <v>1</v>
      </c>
      <c r="R34" s="187" t="s">
        <v>75</v>
      </c>
      <c r="S34" s="187">
        <f>Sheet1!N34</f>
        <v>1</v>
      </c>
      <c r="T34" s="187" t="s">
        <v>74</v>
      </c>
      <c r="U34" s="187">
        <f>Sheet1!M34</f>
        <v>3</v>
      </c>
      <c r="V34" s="188" t="s">
        <v>73</v>
      </c>
      <c r="W34" s="207" t="s">
        <v>78</v>
      </c>
      <c r="X34" s="208"/>
      <c r="Y34" s="204" t="str">
        <f>Sheet1!U34</f>
        <v>白鷺A</v>
      </c>
      <c r="Z34" s="205"/>
      <c r="AA34" s="206"/>
      <c r="AB34" s="186">
        <f>Sheet1!V34:V39</f>
        <v>2</v>
      </c>
      <c r="AC34" s="187" t="s">
        <v>75</v>
      </c>
      <c r="AD34" s="187">
        <f>Sheet1!X34</f>
        <v>0</v>
      </c>
      <c r="AE34" s="187" t="s">
        <v>74</v>
      </c>
      <c r="AF34" s="187">
        <f>Sheet1!W34</f>
        <v>3</v>
      </c>
      <c r="AG34" s="188" t="s">
        <v>73</v>
      </c>
      <c r="AH34" s="207" t="s">
        <v>78</v>
      </c>
      <c r="AI34" s="208"/>
      <c r="AJ34" s="204" t="str">
        <f>Sheet1!AE34</f>
        <v>水上</v>
      </c>
      <c r="AK34" s="205"/>
      <c r="AL34" s="206"/>
      <c r="AM34" s="186">
        <f>Sheet1!AF34</f>
        <v>0</v>
      </c>
      <c r="AN34" s="187" t="s">
        <v>75</v>
      </c>
      <c r="AO34" s="187">
        <f>Sheet1!AH34</f>
        <v>0</v>
      </c>
      <c r="AP34" s="187" t="s">
        <v>74</v>
      </c>
      <c r="AQ34" s="187">
        <f>Sheet1!AG34</f>
        <v>4</v>
      </c>
      <c r="AR34" s="188" t="s">
        <v>73</v>
      </c>
    </row>
    <row r="35" spans="1:44" ht="15" customHeight="1">
      <c r="A35" s="207" t="s">
        <v>77</v>
      </c>
      <c r="B35" s="208"/>
      <c r="C35" s="204" t="str">
        <f>Sheet1!A35</f>
        <v>城北A</v>
      </c>
      <c r="D35" s="205"/>
      <c r="E35" s="206"/>
      <c r="F35" s="186">
        <f>Sheet1!B35</f>
        <v>1</v>
      </c>
      <c r="G35" s="187" t="s">
        <v>75</v>
      </c>
      <c r="H35" s="187">
        <f>Sheet1!D35</f>
        <v>1</v>
      </c>
      <c r="I35" s="187" t="s">
        <v>74</v>
      </c>
      <c r="J35" s="187">
        <f>Sheet1!C35</f>
        <v>4</v>
      </c>
      <c r="K35" s="188" t="s">
        <v>73</v>
      </c>
      <c r="L35" s="207" t="s">
        <v>77</v>
      </c>
      <c r="M35" s="208"/>
      <c r="N35" s="204" t="str">
        <f>Sheet1!K35</f>
        <v>峰相</v>
      </c>
      <c r="O35" s="205"/>
      <c r="P35" s="206"/>
      <c r="Q35" s="186">
        <f>Sheet1!L35</f>
        <v>0</v>
      </c>
      <c r="R35" s="187" t="s">
        <v>75</v>
      </c>
      <c r="S35" s="187">
        <f>Sheet1!N35</f>
        <v>2</v>
      </c>
      <c r="T35" s="187" t="s">
        <v>74</v>
      </c>
      <c r="U35" s="187">
        <f>Sheet1!M35</f>
        <v>3</v>
      </c>
      <c r="V35" s="188" t="s">
        <v>73</v>
      </c>
      <c r="W35" s="207" t="s">
        <v>77</v>
      </c>
      <c r="X35" s="208"/>
      <c r="Y35" s="204" t="str">
        <f>Sheet1!U35</f>
        <v>船場</v>
      </c>
      <c r="Z35" s="205"/>
      <c r="AA35" s="206"/>
      <c r="AB35" s="186">
        <f>Sheet1!V35:V40</f>
        <v>0</v>
      </c>
      <c r="AC35" s="187" t="s">
        <v>75</v>
      </c>
      <c r="AD35" s="187">
        <f>Sheet1!X35</f>
        <v>0</v>
      </c>
      <c r="AE35" s="187" t="s">
        <v>74</v>
      </c>
      <c r="AF35" s="187">
        <f>Sheet1!W35</f>
        <v>5</v>
      </c>
      <c r="AG35" s="188" t="s">
        <v>73</v>
      </c>
      <c r="AH35" s="209"/>
      <c r="AI35" s="210"/>
      <c r="AJ35" s="214"/>
      <c r="AK35" s="215"/>
      <c r="AL35" s="216"/>
      <c r="AM35" s="192"/>
      <c r="AN35" s="193"/>
      <c r="AO35" s="193"/>
      <c r="AP35" s="193"/>
      <c r="AQ35" s="193"/>
      <c r="AR35" s="194"/>
    </row>
    <row r="36" spans="1:44" ht="15" customHeight="1" thickBot="1">
      <c r="A36" s="197" t="s">
        <v>76</v>
      </c>
      <c r="B36" s="198"/>
      <c r="C36" s="199" t="str">
        <f>Sheet1!A36</f>
        <v>砥堀</v>
      </c>
      <c r="D36" s="200"/>
      <c r="E36" s="201"/>
      <c r="F36" s="189">
        <f>Sheet1!B36</f>
        <v>1</v>
      </c>
      <c r="G36" s="190" t="s">
        <v>75</v>
      </c>
      <c r="H36" s="190">
        <f>Sheet1!D36</f>
        <v>1</v>
      </c>
      <c r="I36" s="190" t="s">
        <v>74</v>
      </c>
      <c r="J36" s="190">
        <f>Sheet1!C36</f>
        <v>4</v>
      </c>
      <c r="K36" s="191" t="s">
        <v>73</v>
      </c>
      <c r="L36" s="202"/>
      <c r="M36" s="203"/>
      <c r="N36" s="211"/>
      <c r="O36" s="212"/>
      <c r="P36" s="213"/>
      <c r="Q36" s="128"/>
      <c r="R36" s="129"/>
      <c r="S36" s="129"/>
      <c r="T36" s="129"/>
      <c r="U36" s="129"/>
      <c r="V36" s="130"/>
      <c r="W36" s="202"/>
      <c r="X36" s="203"/>
      <c r="Y36" s="211"/>
      <c r="Z36" s="212"/>
      <c r="AA36" s="213"/>
      <c r="AB36" s="128"/>
      <c r="AC36" s="129"/>
      <c r="AD36" s="129"/>
      <c r="AE36" s="129"/>
      <c r="AF36" s="129"/>
      <c r="AG36" s="130"/>
      <c r="AH36" s="202"/>
      <c r="AI36" s="203"/>
      <c r="AJ36" s="211"/>
      <c r="AK36" s="212"/>
      <c r="AL36" s="213"/>
      <c r="AM36" s="128"/>
      <c r="AN36" s="129"/>
      <c r="AO36" s="129"/>
      <c r="AP36" s="129"/>
      <c r="AQ36" s="129"/>
      <c r="AR36" s="130"/>
    </row>
    <row r="37" spans="1:44" ht="6" customHeight="1">
      <c r="A37" s="182"/>
      <c r="B37" s="182"/>
      <c r="C37" s="183"/>
      <c r="D37" s="183"/>
      <c r="E37" s="183"/>
      <c r="F37" s="182"/>
      <c r="G37" s="182"/>
      <c r="H37" s="182"/>
      <c r="I37" s="182"/>
      <c r="J37" s="182"/>
      <c r="K37" s="182"/>
      <c r="L37" s="182"/>
      <c r="M37" s="182"/>
      <c r="N37" s="183"/>
      <c r="O37" s="183"/>
      <c r="P37" s="183"/>
      <c r="Q37" s="182"/>
      <c r="R37" s="182"/>
      <c r="S37" s="182"/>
      <c r="T37" s="182"/>
      <c r="U37" s="182"/>
      <c r="V37" s="182"/>
      <c r="W37" s="182"/>
      <c r="X37" s="182"/>
      <c r="Y37" s="183"/>
      <c r="Z37" s="183"/>
      <c r="AA37" s="183"/>
      <c r="AB37" s="182"/>
      <c r="AC37" s="182"/>
      <c r="AD37" s="182"/>
      <c r="AE37" s="182"/>
      <c r="AF37" s="43"/>
      <c r="AG37" s="182"/>
      <c r="AH37" s="182"/>
      <c r="AI37" s="182"/>
      <c r="AJ37" s="183"/>
      <c r="AK37" s="183"/>
      <c r="AL37" s="183"/>
      <c r="AM37" s="182"/>
      <c r="AN37" s="182"/>
      <c r="AO37" s="182"/>
      <c r="AP37" s="182"/>
      <c r="AQ37" s="182"/>
      <c r="AR37" s="182"/>
    </row>
    <row r="38" spans="1:44" ht="18" customHeight="1" thickBot="1">
      <c r="A38" s="222" t="s">
        <v>91</v>
      </c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182"/>
      <c r="T38" s="182"/>
      <c r="U38" s="182"/>
      <c r="V38" s="182"/>
      <c r="W38" s="223"/>
      <c r="X38" s="223"/>
      <c r="Y38" s="224"/>
      <c r="Z38" s="224"/>
      <c r="AA38" s="224"/>
      <c r="AB38" s="223"/>
      <c r="AC38" s="223"/>
      <c r="AD38" s="182"/>
      <c r="AE38" s="182"/>
      <c r="AF38" s="195"/>
      <c r="AG38" s="182"/>
      <c r="AH38" s="223"/>
      <c r="AI38" s="223"/>
      <c r="AJ38" s="224"/>
      <c r="AK38" s="224"/>
      <c r="AL38" s="224"/>
      <c r="AM38" s="223"/>
      <c r="AN38" s="223"/>
      <c r="AO38" s="182"/>
      <c r="AP38" s="182"/>
      <c r="AQ38" s="182"/>
      <c r="AR38" s="182"/>
    </row>
    <row r="39" spans="1:44" s="31" customFormat="1" ht="15" customHeight="1">
      <c r="A39" s="219" t="s">
        <v>89</v>
      </c>
      <c r="B39" s="220"/>
      <c r="C39" s="221"/>
      <c r="D39" s="221"/>
      <c r="E39" s="184" t="s">
        <v>244</v>
      </c>
      <c r="F39" s="217">
        <f>Sheet1!F49</f>
        <v>72</v>
      </c>
      <c r="G39" s="217"/>
      <c r="H39" s="218" t="s">
        <v>245</v>
      </c>
      <c r="I39" s="218"/>
      <c r="J39" s="218"/>
      <c r="K39" s="185" t="s">
        <v>246</v>
      </c>
      <c r="L39" s="219" t="s">
        <v>88</v>
      </c>
      <c r="M39" s="220"/>
      <c r="N39" s="221"/>
      <c r="O39" s="221"/>
      <c r="P39" s="184" t="s">
        <v>244</v>
      </c>
      <c r="Q39" s="217">
        <f>Sheet1!P47</f>
        <v>31</v>
      </c>
      <c r="R39" s="217"/>
      <c r="S39" s="218" t="s">
        <v>245</v>
      </c>
      <c r="T39" s="218"/>
      <c r="U39" s="218"/>
      <c r="V39" s="185" t="s">
        <v>246</v>
      </c>
      <c r="W39" s="219" t="s">
        <v>87</v>
      </c>
      <c r="X39" s="220"/>
      <c r="Y39" s="221"/>
      <c r="Z39" s="221"/>
      <c r="AA39" s="184" t="s">
        <v>244</v>
      </c>
      <c r="AB39" s="217">
        <v>47</v>
      </c>
      <c r="AC39" s="217"/>
      <c r="AD39" s="218" t="s">
        <v>245</v>
      </c>
      <c r="AE39" s="218"/>
      <c r="AF39" s="218"/>
      <c r="AG39" s="185" t="s">
        <v>246</v>
      </c>
      <c r="AH39" s="219" t="s">
        <v>86</v>
      </c>
      <c r="AI39" s="220"/>
      <c r="AJ39" s="221"/>
      <c r="AK39" s="221"/>
      <c r="AL39" s="184" t="s">
        <v>244</v>
      </c>
      <c r="AM39" s="217">
        <v>59</v>
      </c>
      <c r="AN39" s="217"/>
      <c r="AO39" s="218" t="s">
        <v>245</v>
      </c>
      <c r="AP39" s="218"/>
      <c r="AQ39" s="218"/>
      <c r="AR39" s="185" t="s">
        <v>246</v>
      </c>
    </row>
    <row r="40" spans="1:44" ht="15" customHeight="1">
      <c r="A40" s="207" t="s">
        <v>82</v>
      </c>
      <c r="B40" s="208"/>
      <c r="C40" s="204" t="str">
        <f>Sheet1!A42</f>
        <v>勝原</v>
      </c>
      <c r="D40" s="205"/>
      <c r="E40" s="206"/>
      <c r="F40" s="186">
        <f>Sheet1!B42</f>
        <v>5</v>
      </c>
      <c r="G40" s="187" t="s">
        <v>75</v>
      </c>
      <c r="H40" s="187">
        <f>Sheet1!D42</f>
        <v>0</v>
      </c>
      <c r="I40" s="187" t="s">
        <v>74</v>
      </c>
      <c r="J40" s="187">
        <f>Sheet1!C42</f>
        <v>1</v>
      </c>
      <c r="K40" s="188" t="s">
        <v>73</v>
      </c>
      <c r="L40" s="207" t="s">
        <v>82</v>
      </c>
      <c r="M40" s="208"/>
      <c r="N40" s="204" t="str">
        <f>Sheet1!K42</f>
        <v>余部</v>
      </c>
      <c r="O40" s="205"/>
      <c r="P40" s="206"/>
      <c r="Q40" s="186">
        <f>Sheet1!L42</f>
        <v>3</v>
      </c>
      <c r="R40" s="187" t="s">
        <v>75</v>
      </c>
      <c r="S40" s="187">
        <f>Sheet1!N42</f>
        <v>1</v>
      </c>
      <c r="T40" s="187" t="s">
        <v>74</v>
      </c>
      <c r="U40" s="187">
        <f>Sheet1!M42</f>
        <v>0</v>
      </c>
      <c r="V40" s="188" t="s">
        <v>73</v>
      </c>
      <c r="W40" s="207" t="s">
        <v>82</v>
      </c>
      <c r="X40" s="208"/>
      <c r="Y40" s="204" t="str">
        <f>Sheet1!U42</f>
        <v>夢前</v>
      </c>
      <c r="Z40" s="205"/>
      <c r="AA40" s="206"/>
      <c r="AB40" s="186">
        <f>Sheet1!V42</f>
        <v>3</v>
      </c>
      <c r="AC40" s="187" t="s">
        <v>75</v>
      </c>
      <c r="AD40" s="187">
        <f>Sheet1!X42</f>
        <v>1</v>
      </c>
      <c r="AE40" s="187" t="s">
        <v>74</v>
      </c>
      <c r="AF40" s="187">
        <f>Sheet1!W42</f>
        <v>1</v>
      </c>
      <c r="AG40" s="188" t="s">
        <v>73</v>
      </c>
      <c r="AH40" s="207" t="s">
        <v>82</v>
      </c>
      <c r="AI40" s="208"/>
      <c r="AJ40" s="204" t="str">
        <f>Sheet1!AE42</f>
        <v>広畑B</v>
      </c>
      <c r="AK40" s="205"/>
      <c r="AL40" s="206"/>
      <c r="AM40" s="186">
        <f>Sheet1!AF42</f>
        <v>4</v>
      </c>
      <c r="AN40" s="187" t="s">
        <v>75</v>
      </c>
      <c r="AO40" s="187">
        <f>Sheet1!AH42</f>
        <v>0</v>
      </c>
      <c r="AP40" s="187" t="s">
        <v>74</v>
      </c>
      <c r="AQ40" s="187">
        <f>Sheet1!AG42</f>
        <v>0</v>
      </c>
      <c r="AR40" s="188" t="s">
        <v>73</v>
      </c>
    </row>
    <row r="41" spans="1:44" ht="15" customHeight="1">
      <c r="A41" s="207" t="s">
        <v>81</v>
      </c>
      <c r="B41" s="208"/>
      <c r="C41" s="204" t="str">
        <f>Sheet1!A43</f>
        <v>峰相</v>
      </c>
      <c r="D41" s="205"/>
      <c r="E41" s="206"/>
      <c r="F41" s="186">
        <f>Sheet1!B43</f>
        <v>5</v>
      </c>
      <c r="G41" s="187" t="s">
        <v>75</v>
      </c>
      <c r="H41" s="187">
        <f>Sheet1!D43</f>
        <v>0</v>
      </c>
      <c r="I41" s="187" t="s">
        <v>74</v>
      </c>
      <c r="J41" s="187">
        <f>Sheet1!C43</f>
        <v>1</v>
      </c>
      <c r="K41" s="188" t="s">
        <v>73</v>
      </c>
      <c r="L41" s="225" t="s">
        <v>81</v>
      </c>
      <c r="M41" s="226"/>
      <c r="N41" s="204" t="str">
        <f>Sheet1!K43</f>
        <v>妻鹿</v>
      </c>
      <c r="O41" s="205"/>
      <c r="P41" s="206"/>
      <c r="Q41" s="186">
        <f>Sheet1!L43</f>
        <v>2</v>
      </c>
      <c r="R41" s="187" t="s">
        <v>75</v>
      </c>
      <c r="S41" s="187">
        <f>Sheet1!N43</f>
        <v>1</v>
      </c>
      <c r="T41" s="187" t="s">
        <v>74</v>
      </c>
      <c r="U41" s="187">
        <f>Sheet1!M43</f>
        <v>1</v>
      </c>
      <c r="V41" s="188" t="s">
        <v>73</v>
      </c>
      <c r="W41" s="207" t="s">
        <v>81</v>
      </c>
      <c r="X41" s="208"/>
      <c r="Y41" s="204" t="str">
        <f>Sheet1!U43</f>
        <v>大津茂</v>
      </c>
      <c r="Z41" s="205"/>
      <c r="AA41" s="206"/>
      <c r="AB41" s="186">
        <f>Sheet1!V43</f>
        <v>3</v>
      </c>
      <c r="AC41" s="187" t="s">
        <v>75</v>
      </c>
      <c r="AD41" s="187">
        <f>Sheet1!X43</f>
        <v>1</v>
      </c>
      <c r="AE41" s="187" t="s">
        <v>74</v>
      </c>
      <c r="AF41" s="187">
        <f>Sheet1!W43</f>
        <v>1</v>
      </c>
      <c r="AG41" s="188" t="s">
        <v>73</v>
      </c>
      <c r="AH41" s="207" t="s">
        <v>81</v>
      </c>
      <c r="AI41" s="208"/>
      <c r="AJ41" s="204" t="str">
        <f>Sheet1!AE43</f>
        <v>白鷺B</v>
      </c>
      <c r="AK41" s="205"/>
      <c r="AL41" s="206"/>
      <c r="AM41" s="186">
        <f>Sheet1!AF43</f>
        <v>3</v>
      </c>
      <c r="AN41" s="187" t="s">
        <v>75</v>
      </c>
      <c r="AO41" s="187">
        <f>Sheet1!AH43</f>
        <v>0</v>
      </c>
      <c r="AP41" s="187" t="s">
        <v>74</v>
      </c>
      <c r="AQ41" s="187">
        <f>Sheet1!AG43</f>
        <v>1</v>
      </c>
      <c r="AR41" s="188" t="s">
        <v>73</v>
      </c>
    </row>
    <row r="42" spans="1:44" ht="15" customHeight="1">
      <c r="A42" s="207" t="s">
        <v>80</v>
      </c>
      <c r="B42" s="208"/>
      <c r="C42" s="204" t="str">
        <f>Sheet1!A44</f>
        <v>荒川</v>
      </c>
      <c r="D42" s="205"/>
      <c r="E42" s="206"/>
      <c r="F42" s="186">
        <f>Sheet1!B44</f>
        <v>4</v>
      </c>
      <c r="G42" s="187" t="s">
        <v>75</v>
      </c>
      <c r="H42" s="187">
        <f>Sheet1!D44</f>
        <v>1</v>
      </c>
      <c r="I42" s="187" t="s">
        <v>74</v>
      </c>
      <c r="J42" s="187">
        <f>Sheet1!C44</f>
        <v>1</v>
      </c>
      <c r="K42" s="188" t="s">
        <v>73</v>
      </c>
      <c r="L42" s="227"/>
      <c r="M42" s="228"/>
      <c r="N42" s="204" t="str">
        <f>Sheet1!K44</f>
        <v>勝原</v>
      </c>
      <c r="O42" s="205"/>
      <c r="P42" s="206"/>
      <c r="Q42" s="186">
        <f>Sheet1!L44</f>
        <v>2</v>
      </c>
      <c r="R42" s="187" t="s">
        <v>75</v>
      </c>
      <c r="S42" s="187">
        <f>Sheet1!N44</f>
        <v>1</v>
      </c>
      <c r="T42" s="187" t="s">
        <v>74</v>
      </c>
      <c r="U42" s="187">
        <f>Sheet1!M44</f>
        <v>1</v>
      </c>
      <c r="V42" s="188" t="s">
        <v>73</v>
      </c>
      <c r="W42" s="207" t="s">
        <v>80</v>
      </c>
      <c r="X42" s="208"/>
      <c r="Y42" s="204" t="str">
        <f>Sheet1!U44</f>
        <v>荒川</v>
      </c>
      <c r="Z42" s="205"/>
      <c r="AA42" s="206"/>
      <c r="AB42" s="186">
        <f>Sheet1!V44</f>
        <v>2</v>
      </c>
      <c r="AC42" s="187" t="s">
        <v>75</v>
      </c>
      <c r="AD42" s="187">
        <f>Sheet1!X44</f>
        <v>2</v>
      </c>
      <c r="AE42" s="187" t="s">
        <v>74</v>
      </c>
      <c r="AF42" s="187">
        <f>Sheet1!W44</f>
        <v>1</v>
      </c>
      <c r="AG42" s="188" t="s">
        <v>73</v>
      </c>
      <c r="AH42" s="207" t="s">
        <v>80</v>
      </c>
      <c r="AI42" s="208"/>
      <c r="AJ42" s="204" t="str">
        <f>Sheet1!AE44</f>
        <v>白鳥</v>
      </c>
      <c r="AK42" s="205"/>
      <c r="AL42" s="206"/>
      <c r="AM42" s="186">
        <f>Sheet1!AF44</f>
        <v>2</v>
      </c>
      <c r="AN42" s="187" t="s">
        <v>75</v>
      </c>
      <c r="AO42" s="187">
        <f>Sheet1!AH44</f>
        <v>0</v>
      </c>
      <c r="AP42" s="187" t="s">
        <v>74</v>
      </c>
      <c r="AQ42" s="187">
        <f>Sheet1!AG44</f>
        <v>2</v>
      </c>
      <c r="AR42" s="188" t="s">
        <v>73</v>
      </c>
    </row>
    <row r="43" spans="1:44" ht="15" customHeight="1">
      <c r="A43" s="207" t="s">
        <v>79</v>
      </c>
      <c r="B43" s="208"/>
      <c r="C43" s="204" t="str">
        <f>Sheet1!A45</f>
        <v>船場</v>
      </c>
      <c r="D43" s="205"/>
      <c r="E43" s="206"/>
      <c r="F43" s="186">
        <f>Sheet1!B45</f>
        <v>3</v>
      </c>
      <c r="G43" s="187" t="s">
        <v>75</v>
      </c>
      <c r="H43" s="187">
        <f>Sheet1!D45</f>
        <v>0</v>
      </c>
      <c r="I43" s="187" t="s">
        <v>74</v>
      </c>
      <c r="J43" s="187">
        <f>Sheet1!C45</f>
        <v>3</v>
      </c>
      <c r="K43" s="188" t="s">
        <v>73</v>
      </c>
      <c r="L43" s="207" t="s">
        <v>79</v>
      </c>
      <c r="M43" s="208"/>
      <c r="N43" s="204" t="str">
        <f>Sheet1!K45</f>
        <v>砥堀</v>
      </c>
      <c r="O43" s="205"/>
      <c r="P43" s="206"/>
      <c r="Q43" s="186">
        <f>Sheet1!L45</f>
        <v>0</v>
      </c>
      <c r="R43" s="187" t="s">
        <v>75</v>
      </c>
      <c r="S43" s="187">
        <f>Sheet1!N45</f>
        <v>2</v>
      </c>
      <c r="T43" s="187" t="s">
        <v>74</v>
      </c>
      <c r="U43" s="187">
        <f>Sheet1!M45</f>
        <v>2</v>
      </c>
      <c r="V43" s="188" t="s">
        <v>73</v>
      </c>
      <c r="W43" s="207" t="s">
        <v>79</v>
      </c>
      <c r="X43" s="208"/>
      <c r="Y43" s="204" t="str">
        <f>Sheet1!U45</f>
        <v>津田B</v>
      </c>
      <c r="Z43" s="205"/>
      <c r="AA43" s="206"/>
      <c r="AB43" s="186">
        <f>Sheet1!V45</f>
        <v>2</v>
      </c>
      <c r="AC43" s="187" t="s">
        <v>75</v>
      </c>
      <c r="AD43" s="187">
        <f>Sheet1!X45</f>
        <v>0</v>
      </c>
      <c r="AE43" s="187" t="s">
        <v>74</v>
      </c>
      <c r="AF43" s="187">
        <f>Sheet1!W45</f>
        <v>3</v>
      </c>
      <c r="AG43" s="188" t="s">
        <v>73</v>
      </c>
      <c r="AH43" s="207" t="s">
        <v>79</v>
      </c>
      <c r="AI43" s="208"/>
      <c r="AJ43" s="204" t="str">
        <f>Sheet1!AE45</f>
        <v>勝原B</v>
      </c>
      <c r="AK43" s="205"/>
      <c r="AL43" s="206"/>
      <c r="AM43" s="186">
        <f>Sheet1!AF45</f>
        <v>0</v>
      </c>
      <c r="AN43" s="187" t="s">
        <v>75</v>
      </c>
      <c r="AO43" s="187">
        <f>Sheet1!AH45</f>
        <v>1</v>
      </c>
      <c r="AP43" s="187" t="s">
        <v>74</v>
      </c>
      <c r="AQ43" s="187">
        <f>Sheet1!AG45</f>
        <v>3</v>
      </c>
      <c r="AR43" s="188" t="s">
        <v>73</v>
      </c>
    </row>
    <row r="44" spans="1:44" ht="15" customHeight="1">
      <c r="A44" s="207" t="s">
        <v>78</v>
      </c>
      <c r="B44" s="208"/>
      <c r="C44" s="204" t="str">
        <f>Sheet1!A46</f>
        <v>水上</v>
      </c>
      <c r="D44" s="205"/>
      <c r="E44" s="206"/>
      <c r="F44" s="186">
        <f>Sheet1!B46</f>
        <v>2</v>
      </c>
      <c r="G44" s="187" t="s">
        <v>75</v>
      </c>
      <c r="H44" s="187">
        <f>Sheet1!D46</f>
        <v>0</v>
      </c>
      <c r="I44" s="187" t="s">
        <v>74</v>
      </c>
      <c r="J44" s="187">
        <f>Sheet1!C46</f>
        <v>4</v>
      </c>
      <c r="K44" s="188" t="s">
        <v>73</v>
      </c>
      <c r="L44" s="207" t="s">
        <v>78</v>
      </c>
      <c r="M44" s="208"/>
      <c r="N44" s="204" t="str">
        <f>Sheet1!K46</f>
        <v>白鷺B</v>
      </c>
      <c r="O44" s="205"/>
      <c r="P44" s="206"/>
      <c r="Q44" s="186">
        <f>Sheet1!L46</f>
        <v>0</v>
      </c>
      <c r="R44" s="187" t="s">
        <v>75</v>
      </c>
      <c r="S44" s="187">
        <f>Sheet1!N46</f>
        <v>1</v>
      </c>
      <c r="T44" s="187" t="s">
        <v>74</v>
      </c>
      <c r="U44" s="187">
        <f>Sheet1!M46</f>
        <v>3</v>
      </c>
      <c r="V44" s="188" t="s">
        <v>73</v>
      </c>
      <c r="W44" s="207" t="s">
        <v>78</v>
      </c>
      <c r="X44" s="208"/>
      <c r="Y44" s="204" t="str">
        <f>Sheet1!U46</f>
        <v>安室B</v>
      </c>
      <c r="Z44" s="205"/>
      <c r="AA44" s="206"/>
      <c r="AB44" s="186">
        <f>Sheet1!V46</f>
        <v>1</v>
      </c>
      <c r="AC44" s="187" t="s">
        <v>75</v>
      </c>
      <c r="AD44" s="187">
        <f>Sheet1!X46</f>
        <v>2</v>
      </c>
      <c r="AE44" s="187" t="s">
        <v>74</v>
      </c>
      <c r="AF44" s="187">
        <f>Sheet1!W46</f>
        <v>2</v>
      </c>
      <c r="AG44" s="188" t="s">
        <v>73</v>
      </c>
      <c r="AH44" s="207" t="s">
        <v>78</v>
      </c>
      <c r="AI44" s="208"/>
      <c r="AJ44" s="204" t="str">
        <f>Sheet1!AE46</f>
        <v>城北B</v>
      </c>
      <c r="AK44" s="205"/>
      <c r="AL44" s="206"/>
      <c r="AM44" s="186">
        <f>Sheet1!AF46</f>
        <v>0</v>
      </c>
      <c r="AN44" s="187" t="s">
        <v>75</v>
      </c>
      <c r="AO44" s="187">
        <f>Sheet1!AH46</f>
        <v>1</v>
      </c>
      <c r="AP44" s="187" t="s">
        <v>74</v>
      </c>
      <c r="AQ44" s="187">
        <f>Sheet1!AG46</f>
        <v>3</v>
      </c>
      <c r="AR44" s="188" t="s">
        <v>73</v>
      </c>
    </row>
    <row r="45" spans="1:44" ht="15" customHeight="1">
      <c r="A45" s="207" t="s">
        <v>77</v>
      </c>
      <c r="B45" s="208"/>
      <c r="C45" s="204" t="str">
        <f>Sheet1!A47</f>
        <v>夢前</v>
      </c>
      <c r="D45" s="205"/>
      <c r="E45" s="206"/>
      <c r="F45" s="186">
        <f>Sheet1!B47</f>
        <v>0</v>
      </c>
      <c r="G45" s="187" t="s">
        <v>75</v>
      </c>
      <c r="H45" s="187">
        <f>Sheet1!D47</f>
        <v>2</v>
      </c>
      <c r="I45" s="187" t="s">
        <v>74</v>
      </c>
      <c r="J45" s="187">
        <f>Sheet1!C47</f>
        <v>4</v>
      </c>
      <c r="K45" s="188" t="s">
        <v>73</v>
      </c>
      <c r="L45" s="209"/>
      <c r="M45" s="210"/>
      <c r="N45" s="214"/>
      <c r="O45" s="215"/>
      <c r="P45" s="216"/>
      <c r="Q45" s="192"/>
      <c r="R45" s="193"/>
      <c r="S45" s="193"/>
      <c r="T45" s="193"/>
      <c r="U45" s="193"/>
      <c r="V45" s="194"/>
      <c r="W45" s="207" t="s">
        <v>77</v>
      </c>
      <c r="X45" s="208"/>
      <c r="Y45" s="204" t="str">
        <f>Sheet1!U47</f>
        <v>西播</v>
      </c>
      <c r="Z45" s="205"/>
      <c r="AA45" s="206"/>
      <c r="AB45" s="186">
        <f>Sheet1!V47</f>
        <v>0</v>
      </c>
      <c r="AC45" s="187" t="s">
        <v>75</v>
      </c>
      <c r="AD45" s="187">
        <f>Sheet1!X47</f>
        <v>2</v>
      </c>
      <c r="AE45" s="187" t="s">
        <v>74</v>
      </c>
      <c r="AF45" s="187">
        <f>Sheet1!W47</f>
        <v>3</v>
      </c>
      <c r="AG45" s="188" t="s">
        <v>73</v>
      </c>
      <c r="AH45" s="209"/>
      <c r="AI45" s="210"/>
      <c r="AJ45" s="214"/>
      <c r="AK45" s="215"/>
      <c r="AL45" s="216"/>
      <c r="AM45" s="192"/>
      <c r="AN45" s="193"/>
      <c r="AO45" s="193"/>
      <c r="AP45" s="193"/>
      <c r="AQ45" s="193"/>
      <c r="AR45" s="194"/>
    </row>
    <row r="46" spans="1:44" ht="15" customHeight="1" thickBot="1">
      <c r="A46" s="197" t="s">
        <v>76</v>
      </c>
      <c r="B46" s="198"/>
      <c r="C46" s="199" t="str">
        <f>Sheet1!A48</f>
        <v>城北B</v>
      </c>
      <c r="D46" s="200"/>
      <c r="E46" s="201"/>
      <c r="F46" s="189">
        <f>Sheet1!B48</f>
        <v>0</v>
      </c>
      <c r="G46" s="190" t="s">
        <v>75</v>
      </c>
      <c r="H46" s="190">
        <f>Sheet1!D48</f>
        <v>1</v>
      </c>
      <c r="I46" s="190" t="s">
        <v>74</v>
      </c>
      <c r="J46" s="190">
        <f>Sheet1!C48</f>
        <v>5</v>
      </c>
      <c r="K46" s="191" t="s">
        <v>73</v>
      </c>
      <c r="L46" s="202"/>
      <c r="M46" s="203"/>
      <c r="N46" s="211"/>
      <c r="O46" s="212"/>
      <c r="P46" s="213"/>
      <c r="Q46" s="128"/>
      <c r="R46" s="129"/>
      <c r="S46" s="129"/>
      <c r="T46" s="129"/>
      <c r="U46" s="129"/>
      <c r="V46" s="130"/>
      <c r="W46" s="202"/>
      <c r="X46" s="203"/>
      <c r="Y46" s="211"/>
      <c r="Z46" s="212"/>
      <c r="AA46" s="213"/>
      <c r="AB46" s="128"/>
      <c r="AC46" s="129"/>
      <c r="AD46" s="129"/>
      <c r="AE46" s="129"/>
      <c r="AF46" s="129"/>
      <c r="AG46" s="130"/>
      <c r="AH46" s="202"/>
      <c r="AI46" s="203"/>
      <c r="AJ46" s="211"/>
      <c r="AK46" s="212"/>
      <c r="AL46" s="213"/>
      <c r="AM46" s="128"/>
      <c r="AN46" s="129"/>
      <c r="AO46" s="129"/>
      <c r="AP46" s="129"/>
      <c r="AQ46" s="129"/>
      <c r="AR46" s="130"/>
    </row>
    <row r="47" spans="1:44" ht="6" customHeight="1">
      <c r="A47" s="182"/>
      <c r="B47" s="182"/>
      <c r="C47" s="183"/>
      <c r="D47" s="183"/>
      <c r="E47" s="183"/>
      <c r="F47" s="182"/>
      <c r="G47" s="182"/>
      <c r="H47" s="182"/>
      <c r="I47" s="182"/>
      <c r="J47" s="182"/>
      <c r="K47" s="182"/>
      <c r="L47" s="182"/>
      <c r="M47" s="182"/>
      <c r="N47" s="183"/>
      <c r="O47" s="183"/>
      <c r="P47" s="183"/>
      <c r="Q47" s="182"/>
      <c r="R47" s="182"/>
      <c r="S47" s="182"/>
      <c r="T47" s="182"/>
      <c r="U47" s="182"/>
      <c r="V47" s="182"/>
      <c r="W47" s="182"/>
      <c r="X47" s="182"/>
      <c r="Y47" s="183"/>
      <c r="Z47" s="183"/>
      <c r="AA47" s="183"/>
      <c r="AB47" s="182"/>
      <c r="AC47" s="182"/>
      <c r="AD47" s="182"/>
      <c r="AE47" s="182"/>
      <c r="AF47" s="182"/>
      <c r="AG47" s="182"/>
      <c r="AH47" s="182"/>
      <c r="AI47" s="182"/>
      <c r="AJ47" s="183"/>
      <c r="AK47" s="183"/>
      <c r="AL47" s="183"/>
      <c r="AM47" s="182"/>
      <c r="AN47" s="182"/>
      <c r="AO47" s="182"/>
      <c r="AP47" s="182"/>
      <c r="AQ47" s="182"/>
      <c r="AR47" s="182"/>
    </row>
    <row r="48" spans="1:44" ht="18" customHeight="1" thickBot="1">
      <c r="A48" s="222" t="s">
        <v>90</v>
      </c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182"/>
      <c r="T48" s="182"/>
      <c r="U48" s="182"/>
      <c r="V48" s="182"/>
      <c r="W48" s="223"/>
      <c r="X48" s="223"/>
      <c r="Y48" s="224"/>
      <c r="Z48" s="224"/>
      <c r="AA48" s="224"/>
      <c r="AB48" s="223"/>
      <c r="AC48" s="223"/>
      <c r="AD48" s="182"/>
      <c r="AE48" s="182"/>
      <c r="AF48" s="182"/>
      <c r="AG48" s="182"/>
      <c r="AH48" s="223"/>
      <c r="AI48" s="223"/>
      <c r="AJ48" s="224"/>
      <c r="AK48" s="224"/>
      <c r="AL48" s="224"/>
      <c r="AM48" s="223"/>
      <c r="AN48" s="223"/>
      <c r="AO48" s="182"/>
      <c r="AP48" s="182"/>
      <c r="AQ48" s="182"/>
      <c r="AR48" s="182"/>
    </row>
    <row r="49" spans="1:44" s="31" customFormat="1" ht="15" customHeight="1">
      <c r="A49" s="219" t="s">
        <v>89</v>
      </c>
      <c r="B49" s="220"/>
      <c r="C49" s="221"/>
      <c r="D49" s="221"/>
      <c r="E49" s="184" t="s">
        <v>244</v>
      </c>
      <c r="F49" s="217">
        <f>Sheet1!F61</f>
        <v>62</v>
      </c>
      <c r="G49" s="217"/>
      <c r="H49" s="218" t="s">
        <v>245</v>
      </c>
      <c r="I49" s="218"/>
      <c r="J49" s="218"/>
      <c r="K49" s="185" t="s">
        <v>246</v>
      </c>
      <c r="L49" s="219" t="s">
        <v>88</v>
      </c>
      <c r="M49" s="220"/>
      <c r="N49" s="221"/>
      <c r="O49" s="221"/>
      <c r="P49" s="184" t="s">
        <v>244</v>
      </c>
      <c r="Q49" s="217">
        <f>Sheet1!P59</f>
        <v>43</v>
      </c>
      <c r="R49" s="217"/>
      <c r="S49" s="218" t="s">
        <v>245</v>
      </c>
      <c r="T49" s="218"/>
      <c r="U49" s="218"/>
      <c r="V49" s="185" t="s">
        <v>246</v>
      </c>
      <c r="W49" s="219" t="s">
        <v>87</v>
      </c>
      <c r="X49" s="220"/>
      <c r="Y49" s="221"/>
      <c r="Z49" s="221"/>
      <c r="AA49" s="184" t="s">
        <v>244</v>
      </c>
      <c r="AB49" s="217">
        <v>59</v>
      </c>
      <c r="AC49" s="217"/>
      <c r="AD49" s="218" t="s">
        <v>245</v>
      </c>
      <c r="AE49" s="218"/>
      <c r="AF49" s="218"/>
      <c r="AG49" s="185" t="s">
        <v>246</v>
      </c>
      <c r="AH49" s="219" t="s">
        <v>86</v>
      </c>
      <c r="AI49" s="220"/>
      <c r="AJ49" s="221"/>
      <c r="AK49" s="221"/>
      <c r="AL49" s="184" t="s">
        <v>244</v>
      </c>
      <c r="AM49" s="217">
        <v>17</v>
      </c>
      <c r="AN49" s="217"/>
      <c r="AO49" s="218" t="s">
        <v>245</v>
      </c>
      <c r="AP49" s="218"/>
      <c r="AQ49" s="218"/>
      <c r="AR49" s="185" t="s">
        <v>246</v>
      </c>
    </row>
    <row r="50" spans="1:44" ht="15" customHeight="1">
      <c r="A50" s="207" t="s">
        <v>82</v>
      </c>
      <c r="B50" s="208"/>
      <c r="C50" s="204" t="str">
        <f>Sheet1!A54</f>
        <v>安室B</v>
      </c>
      <c r="D50" s="205"/>
      <c r="E50" s="206"/>
      <c r="F50" s="186">
        <f>Sheet1!B54</f>
        <v>4</v>
      </c>
      <c r="G50" s="187" t="s">
        <v>75</v>
      </c>
      <c r="H50" s="187">
        <f>Sheet1!D54</f>
        <v>1</v>
      </c>
      <c r="I50" s="187" t="s">
        <v>74</v>
      </c>
      <c r="J50" s="187">
        <f>Sheet1!C54</f>
        <v>1</v>
      </c>
      <c r="K50" s="188" t="s">
        <v>73</v>
      </c>
      <c r="L50" s="207" t="s">
        <v>82</v>
      </c>
      <c r="M50" s="208"/>
      <c r="N50" s="204" t="str">
        <f>Sheet1!K54</f>
        <v>広畑B</v>
      </c>
      <c r="O50" s="205"/>
      <c r="P50" s="206"/>
      <c r="Q50" s="186">
        <f>Sheet1!L54</f>
        <v>3</v>
      </c>
      <c r="R50" s="187" t="s">
        <v>75</v>
      </c>
      <c r="S50" s="187">
        <f>Sheet1!N54</f>
        <v>1</v>
      </c>
      <c r="T50" s="187" t="s">
        <v>74</v>
      </c>
      <c r="U50" s="187">
        <f>Sheet1!M54</f>
        <v>0</v>
      </c>
      <c r="V50" s="188" t="s">
        <v>73</v>
      </c>
      <c r="W50" s="207" t="s">
        <v>82</v>
      </c>
      <c r="X50" s="208"/>
      <c r="Y50" s="204" t="str">
        <f>Sheet1!U54</f>
        <v>広畑B</v>
      </c>
      <c r="Z50" s="205"/>
      <c r="AA50" s="206"/>
      <c r="AB50" s="186">
        <f>Sheet1!V54</f>
        <v>4</v>
      </c>
      <c r="AC50" s="187" t="s">
        <v>75</v>
      </c>
      <c r="AD50" s="187">
        <f>Sheet1!X54</f>
        <v>1</v>
      </c>
      <c r="AE50" s="187" t="s">
        <v>74</v>
      </c>
      <c r="AF50" s="187">
        <f>Sheet1!W54</f>
        <v>0</v>
      </c>
      <c r="AG50" s="188" t="s">
        <v>73</v>
      </c>
      <c r="AH50" s="207" t="s">
        <v>82</v>
      </c>
      <c r="AI50" s="208"/>
      <c r="AJ50" s="204" t="str">
        <f>Sheet1!AE54</f>
        <v>網干</v>
      </c>
      <c r="AK50" s="205"/>
      <c r="AL50" s="206"/>
      <c r="AM50" s="186">
        <f>Sheet1!AF54</f>
        <v>4</v>
      </c>
      <c r="AN50" s="187" t="s">
        <v>75</v>
      </c>
      <c r="AO50" s="187">
        <f>Sheet1!AH54</f>
        <v>0</v>
      </c>
      <c r="AP50" s="187" t="s">
        <v>74</v>
      </c>
      <c r="AQ50" s="187">
        <f>Sheet1!AG54</f>
        <v>0</v>
      </c>
      <c r="AR50" s="188" t="s">
        <v>73</v>
      </c>
    </row>
    <row r="51" spans="1:44" ht="15" customHeight="1">
      <c r="A51" s="207" t="s">
        <v>81</v>
      </c>
      <c r="B51" s="208"/>
      <c r="C51" s="204" t="str">
        <f>Sheet1!A55</f>
        <v>広畑B</v>
      </c>
      <c r="D51" s="205"/>
      <c r="E51" s="206"/>
      <c r="F51" s="186">
        <f>Sheet1!B55</f>
        <v>3</v>
      </c>
      <c r="G51" s="187" t="s">
        <v>75</v>
      </c>
      <c r="H51" s="187">
        <f>Sheet1!D55</f>
        <v>2</v>
      </c>
      <c r="I51" s="187" t="s">
        <v>74</v>
      </c>
      <c r="J51" s="187">
        <f>Sheet1!C55</f>
        <v>1</v>
      </c>
      <c r="K51" s="188" t="s">
        <v>73</v>
      </c>
      <c r="L51" s="207" t="s">
        <v>81</v>
      </c>
      <c r="M51" s="208"/>
      <c r="N51" s="204" t="str">
        <f>Sheet1!K55</f>
        <v>白浜B</v>
      </c>
      <c r="O51" s="205"/>
      <c r="P51" s="206"/>
      <c r="Q51" s="186">
        <f>Sheet1!L55</f>
        <v>3</v>
      </c>
      <c r="R51" s="187" t="s">
        <v>75</v>
      </c>
      <c r="S51" s="187">
        <f>Sheet1!N55</f>
        <v>0</v>
      </c>
      <c r="T51" s="187" t="s">
        <v>74</v>
      </c>
      <c r="U51" s="187">
        <f>Sheet1!M55</f>
        <v>1</v>
      </c>
      <c r="V51" s="188" t="s">
        <v>73</v>
      </c>
      <c r="W51" s="207" t="s">
        <v>81</v>
      </c>
      <c r="X51" s="208"/>
      <c r="Y51" s="204" t="str">
        <f>Sheet1!U55</f>
        <v>香寺B</v>
      </c>
      <c r="Z51" s="205"/>
      <c r="AA51" s="206"/>
      <c r="AB51" s="186">
        <f>Sheet1!V55</f>
        <v>4</v>
      </c>
      <c r="AC51" s="187" t="s">
        <v>75</v>
      </c>
      <c r="AD51" s="187">
        <f>Sheet1!X55</f>
        <v>1</v>
      </c>
      <c r="AE51" s="187" t="s">
        <v>74</v>
      </c>
      <c r="AF51" s="187">
        <f>Sheet1!W55</f>
        <v>0</v>
      </c>
      <c r="AG51" s="188" t="s">
        <v>73</v>
      </c>
      <c r="AH51" s="207" t="s">
        <v>81</v>
      </c>
      <c r="AI51" s="208"/>
      <c r="AJ51" s="204" t="str">
        <f>Sheet1!AE55</f>
        <v>神埼</v>
      </c>
      <c r="AK51" s="205"/>
      <c r="AL51" s="206"/>
      <c r="AM51" s="186">
        <f>Sheet1!AF55</f>
        <v>3</v>
      </c>
      <c r="AN51" s="187" t="s">
        <v>75</v>
      </c>
      <c r="AO51" s="187">
        <f>Sheet1!AH55</f>
        <v>0</v>
      </c>
      <c r="AP51" s="187" t="s">
        <v>74</v>
      </c>
      <c r="AQ51" s="187">
        <f>Sheet1!AG55</f>
        <v>1</v>
      </c>
      <c r="AR51" s="188" t="s">
        <v>73</v>
      </c>
    </row>
    <row r="52" spans="1:44" ht="15" customHeight="1">
      <c r="A52" s="207" t="s">
        <v>80</v>
      </c>
      <c r="B52" s="208"/>
      <c r="C52" s="204" t="str">
        <f>Sheet1!A56</f>
        <v>津田B</v>
      </c>
      <c r="D52" s="205"/>
      <c r="E52" s="206"/>
      <c r="F52" s="186">
        <f>Sheet1!B56</f>
        <v>3</v>
      </c>
      <c r="G52" s="187" t="s">
        <v>75</v>
      </c>
      <c r="H52" s="187">
        <f>Sheet1!D56</f>
        <v>2</v>
      </c>
      <c r="I52" s="187" t="s">
        <v>74</v>
      </c>
      <c r="J52" s="187">
        <f>Sheet1!C56</f>
        <v>1</v>
      </c>
      <c r="K52" s="188" t="s">
        <v>73</v>
      </c>
      <c r="L52" s="207" t="s">
        <v>80</v>
      </c>
      <c r="M52" s="208"/>
      <c r="N52" s="204" t="str">
        <f>Sheet1!K56</f>
        <v>津田B</v>
      </c>
      <c r="O52" s="205"/>
      <c r="P52" s="206"/>
      <c r="Q52" s="186">
        <f>Sheet1!L56</f>
        <v>2</v>
      </c>
      <c r="R52" s="187" t="s">
        <v>75</v>
      </c>
      <c r="S52" s="187">
        <f>Sheet1!N56</f>
        <v>1</v>
      </c>
      <c r="T52" s="187" t="s">
        <v>74</v>
      </c>
      <c r="U52" s="187">
        <f>Sheet1!M56</f>
        <v>1</v>
      </c>
      <c r="V52" s="188" t="s">
        <v>73</v>
      </c>
      <c r="W52" s="207" t="s">
        <v>80</v>
      </c>
      <c r="X52" s="208"/>
      <c r="Y52" s="204" t="str">
        <f>Sheet1!U56</f>
        <v>白浜B</v>
      </c>
      <c r="Z52" s="205"/>
      <c r="AA52" s="206"/>
      <c r="AB52" s="186">
        <f>Sheet1!V56</f>
        <v>3</v>
      </c>
      <c r="AC52" s="187" t="s">
        <v>75</v>
      </c>
      <c r="AD52" s="187">
        <f>Sheet1!X56</f>
        <v>0</v>
      </c>
      <c r="AE52" s="187" t="s">
        <v>74</v>
      </c>
      <c r="AF52" s="187">
        <f>Sheet1!W56</f>
        <v>2</v>
      </c>
      <c r="AG52" s="188" t="s">
        <v>73</v>
      </c>
      <c r="AH52" s="207" t="s">
        <v>80</v>
      </c>
      <c r="AI52" s="208"/>
      <c r="AJ52" s="204" t="str">
        <f>Sheet1!AE56</f>
        <v>砥堀</v>
      </c>
      <c r="AK52" s="205"/>
      <c r="AL52" s="206"/>
      <c r="AM52" s="186">
        <f>Sheet1!AF56</f>
        <v>1</v>
      </c>
      <c r="AN52" s="187" t="s">
        <v>75</v>
      </c>
      <c r="AO52" s="187">
        <f>Sheet1!AH56</f>
        <v>1</v>
      </c>
      <c r="AP52" s="187" t="s">
        <v>74</v>
      </c>
      <c r="AQ52" s="187">
        <f>Sheet1!AG56</f>
        <v>2</v>
      </c>
      <c r="AR52" s="188" t="s">
        <v>73</v>
      </c>
    </row>
    <row r="53" spans="1:44" ht="15" customHeight="1">
      <c r="A53" s="207" t="s">
        <v>79</v>
      </c>
      <c r="B53" s="208"/>
      <c r="C53" s="204" t="str">
        <f>Sheet1!A57</f>
        <v>白鷺B</v>
      </c>
      <c r="D53" s="205"/>
      <c r="E53" s="206"/>
      <c r="F53" s="186">
        <f>Sheet1!B57</f>
        <v>3</v>
      </c>
      <c r="G53" s="187" t="s">
        <v>75</v>
      </c>
      <c r="H53" s="187">
        <f>Sheet1!D57</f>
        <v>1</v>
      </c>
      <c r="I53" s="187" t="s">
        <v>74</v>
      </c>
      <c r="J53" s="187">
        <f>Sheet1!C57</f>
        <v>2</v>
      </c>
      <c r="K53" s="188" t="s">
        <v>73</v>
      </c>
      <c r="L53" s="207" t="s">
        <v>79</v>
      </c>
      <c r="M53" s="208"/>
      <c r="N53" s="204" t="str">
        <f>Sheet1!K57</f>
        <v>白鷺B</v>
      </c>
      <c r="O53" s="205"/>
      <c r="P53" s="206"/>
      <c r="Q53" s="186">
        <f>Sheet1!L57</f>
        <v>1</v>
      </c>
      <c r="R53" s="187" t="s">
        <v>75</v>
      </c>
      <c r="S53" s="187">
        <f>Sheet1!N57</f>
        <v>0</v>
      </c>
      <c r="T53" s="187" t="s">
        <v>74</v>
      </c>
      <c r="U53" s="187">
        <f>Sheet1!M57</f>
        <v>3</v>
      </c>
      <c r="V53" s="188" t="s">
        <v>73</v>
      </c>
      <c r="W53" s="207" t="s">
        <v>79</v>
      </c>
      <c r="X53" s="208"/>
      <c r="Y53" s="204" t="str">
        <f>Sheet1!U57</f>
        <v>白鷺B</v>
      </c>
      <c r="Z53" s="205"/>
      <c r="AA53" s="206"/>
      <c r="AB53" s="186">
        <f>Sheet1!V57</f>
        <v>1</v>
      </c>
      <c r="AC53" s="187" t="s">
        <v>75</v>
      </c>
      <c r="AD53" s="187">
        <f>Sheet1!X57</f>
        <v>1</v>
      </c>
      <c r="AE53" s="187" t="s">
        <v>74</v>
      </c>
      <c r="AF53" s="187">
        <f>Sheet1!W57</f>
        <v>3</v>
      </c>
      <c r="AG53" s="188" t="s">
        <v>73</v>
      </c>
      <c r="AH53" s="207" t="s">
        <v>79</v>
      </c>
      <c r="AI53" s="208"/>
      <c r="AJ53" s="204" t="str">
        <f>Sheet1!AE57</f>
        <v>荒川</v>
      </c>
      <c r="AK53" s="205"/>
      <c r="AL53" s="206"/>
      <c r="AM53" s="186">
        <f>Sheet1!AF57</f>
        <v>1</v>
      </c>
      <c r="AN53" s="187" t="s">
        <v>75</v>
      </c>
      <c r="AO53" s="187">
        <f>Sheet1!AH57</f>
        <v>1</v>
      </c>
      <c r="AP53" s="187" t="s">
        <v>74</v>
      </c>
      <c r="AQ53" s="187">
        <f>Sheet1!AG57</f>
        <v>2</v>
      </c>
      <c r="AR53" s="188" t="s">
        <v>73</v>
      </c>
    </row>
    <row r="54" spans="1:44" ht="15" customHeight="1">
      <c r="A54" s="207" t="s">
        <v>78</v>
      </c>
      <c r="B54" s="208"/>
      <c r="C54" s="204" t="str">
        <f>Sheet1!A58</f>
        <v>白浜B</v>
      </c>
      <c r="D54" s="205"/>
      <c r="E54" s="206"/>
      <c r="F54" s="186">
        <f>Sheet1!B58</f>
        <v>2</v>
      </c>
      <c r="G54" s="187" t="s">
        <v>75</v>
      </c>
      <c r="H54" s="187">
        <f>Sheet1!D58</f>
        <v>0</v>
      </c>
      <c r="I54" s="187" t="s">
        <v>74</v>
      </c>
      <c r="J54" s="187">
        <f>Sheet1!C58</f>
        <v>4</v>
      </c>
      <c r="K54" s="188" t="s">
        <v>73</v>
      </c>
      <c r="L54" s="207" t="s">
        <v>78</v>
      </c>
      <c r="M54" s="208"/>
      <c r="N54" s="204" t="str">
        <f>Sheet1!K58</f>
        <v>城北B</v>
      </c>
      <c r="O54" s="205"/>
      <c r="P54" s="206"/>
      <c r="Q54" s="186">
        <f>Sheet1!L58</f>
        <v>0</v>
      </c>
      <c r="R54" s="187" t="s">
        <v>75</v>
      </c>
      <c r="S54" s="187">
        <f>Sheet1!N58</f>
        <v>0</v>
      </c>
      <c r="T54" s="187" t="s">
        <v>74</v>
      </c>
      <c r="U54" s="187">
        <f>Sheet1!M58</f>
        <v>4</v>
      </c>
      <c r="V54" s="188" t="s">
        <v>73</v>
      </c>
      <c r="W54" s="207" t="s">
        <v>78</v>
      </c>
      <c r="X54" s="208"/>
      <c r="Y54" s="204" t="str">
        <f>Sheet1!U58</f>
        <v>英賀保B</v>
      </c>
      <c r="Z54" s="205"/>
      <c r="AA54" s="206"/>
      <c r="AB54" s="186">
        <f>Sheet1!V58</f>
        <v>0</v>
      </c>
      <c r="AC54" s="187" t="s">
        <v>75</v>
      </c>
      <c r="AD54" s="187">
        <f>Sheet1!X58</f>
        <v>2</v>
      </c>
      <c r="AE54" s="187" t="s">
        <v>74</v>
      </c>
      <c r="AF54" s="187">
        <f>Sheet1!W58</f>
        <v>3</v>
      </c>
      <c r="AG54" s="188" t="s">
        <v>73</v>
      </c>
      <c r="AH54" s="207" t="s">
        <v>78</v>
      </c>
      <c r="AI54" s="208"/>
      <c r="AJ54" s="204" t="str">
        <f>Sheet1!AE58</f>
        <v>津田B</v>
      </c>
      <c r="AK54" s="205"/>
      <c r="AL54" s="206"/>
      <c r="AM54" s="186">
        <f>Sheet1!AF58</f>
        <v>0</v>
      </c>
      <c r="AN54" s="187" t="s">
        <v>75</v>
      </c>
      <c r="AO54" s="187">
        <f>Sheet1!AH58</f>
        <v>0</v>
      </c>
      <c r="AP54" s="187" t="s">
        <v>74</v>
      </c>
      <c r="AQ54" s="187">
        <f>Sheet1!AG58</f>
        <v>4</v>
      </c>
      <c r="AR54" s="188" t="s">
        <v>73</v>
      </c>
    </row>
    <row r="55" spans="1:44" ht="15" customHeight="1">
      <c r="A55" s="207" t="s">
        <v>77</v>
      </c>
      <c r="B55" s="208"/>
      <c r="C55" s="204" t="str">
        <f>Sheet1!A59</f>
        <v>英賀保B</v>
      </c>
      <c r="D55" s="205"/>
      <c r="E55" s="206"/>
      <c r="F55" s="186">
        <f>Sheet1!B59</f>
        <v>1</v>
      </c>
      <c r="G55" s="187" t="s">
        <v>75</v>
      </c>
      <c r="H55" s="187">
        <f>Sheet1!D59</f>
        <v>2</v>
      </c>
      <c r="I55" s="187" t="s">
        <v>74</v>
      </c>
      <c r="J55" s="187">
        <f>Sheet1!C59</f>
        <v>3</v>
      </c>
      <c r="K55" s="188" t="s">
        <v>73</v>
      </c>
      <c r="L55" s="209"/>
      <c r="M55" s="210"/>
      <c r="N55" s="214"/>
      <c r="O55" s="215"/>
      <c r="P55" s="216"/>
      <c r="Q55" s="192"/>
      <c r="R55" s="193"/>
      <c r="S55" s="193"/>
      <c r="T55" s="193"/>
      <c r="U55" s="193"/>
      <c r="V55" s="194"/>
      <c r="W55" s="207" t="s">
        <v>77</v>
      </c>
      <c r="X55" s="208"/>
      <c r="Y55" s="204" t="str">
        <f>Sheet1!U59</f>
        <v>城北B</v>
      </c>
      <c r="Z55" s="205"/>
      <c r="AA55" s="206"/>
      <c r="AB55" s="186">
        <f>Sheet1!V59</f>
        <v>0</v>
      </c>
      <c r="AC55" s="187" t="s">
        <v>75</v>
      </c>
      <c r="AD55" s="187">
        <f>Sheet1!X59</f>
        <v>1</v>
      </c>
      <c r="AE55" s="187" t="s">
        <v>74</v>
      </c>
      <c r="AF55" s="187">
        <f>Sheet1!W59</f>
        <v>4</v>
      </c>
      <c r="AG55" s="188" t="s">
        <v>73</v>
      </c>
      <c r="AH55" s="209"/>
      <c r="AI55" s="210"/>
      <c r="AJ55" s="214"/>
      <c r="AK55" s="215"/>
      <c r="AL55" s="216"/>
      <c r="AM55" s="192"/>
      <c r="AN55" s="193"/>
      <c r="AO55" s="193"/>
      <c r="AP55" s="193"/>
      <c r="AQ55" s="193"/>
      <c r="AR55" s="194"/>
    </row>
    <row r="56" spans="1:44" ht="15" customHeight="1" thickBot="1">
      <c r="A56" s="197" t="s">
        <v>76</v>
      </c>
      <c r="B56" s="198"/>
      <c r="C56" s="199" t="str">
        <f>Sheet1!A60</f>
        <v>城北C</v>
      </c>
      <c r="D56" s="200"/>
      <c r="E56" s="201"/>
      <c r="F56" s="189">
        <f>Sheet1!B60</f>
        <v>1</v>
      </c>
      <c r="G56" s="190" t="s">
        <v>75</v>
      </c>
      <c r="H56" s="190">
        <f>Sheet1!D60</f>
        <v>0</v>
      </c>
      <c r="I56" s="190" t="s">
        <v>74</v>
      </c>
      <c r="J56" s="190">
        <f>Sheet1!C60</f>
        <v>5</v>
      </c>
      <c r="K56" s="191" t="s">
        <v>73</v>
      </c>
      <c r="L56" s="202"/>
      <c r="M56" s="203"/>
      <c r="N56" s="211"/>
      <c r="O56" s="212"/>
      <c r="P56" s="213"/>
      <c r="Q56" s="128"/>
      <c r="R56" s="129"/>
      <c r="S56" s="129"/>
      <c r="T56" s="129"/>
      <c r="U56" s="129"/>
      <c r="V56" s="130"/>
      <c r="W56" s="168"/>
      <c r="X56" s="169"/>
      <c r="Y56" s="170"/>
      <c r="Z56" s="171"/>
      <c r="AA56" s="172"/>
      <c r="AB56" s="128"/>
      <c r="AC56" s="129"/>
      <c r="AD56" s="129"/>
      <c r="AE56" s="129"/>
      <c r="AF56" s="129"/>
      <c r="AG56" s="130"/>
      <c r="AH56" s="168"/>
      <c r="AI56" s="169"/>
      <c r="AJ56" s="170"/>
      <c r="AK56" s="171"/>
      <c r="AL56" s="172"/>
      <c r="AM56" s="128"/>
      <c r="AN56" s="129"/>
      <c r="AO56" s="129"/>
      <c r="AP56" s="129"/>
      <c r="AQ56" s="129"/>
      <c r="AR56" s="130"/>
    </row>
    <row r="57" spans="1:44" ht="15" customHeight="1">
      <c r="A57" s="182"/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3"/>
      <c r="O57" s="183"/>
      <c r="P57" s="183"/>
      <c r="Q57" s="182"/>
      <c r="R57" s="182"/>
      <c r="S57" s="182"/>
      <c r="T57" s="182"/>
      <c r="U57" s="182"/>
      <c r="V57" s="182"/>
      <c r="W57" s="182"/>
      <c r="X57" s="182"/>
      <c r="Y57" s="183"/>
      <c r="Z57" s="183"/>
      <c r="AA57" s="183"/>
      <c r="AB57" s="182"/>
      <c r="AC57" s="182"/>
      <c r="AD57" s="182"/>
      <c r="AE57" s="182"/>
      <c r="AF57" s="182"/>
      <c r="AG57" s="182"/>
      <c r="AH57" s="182"/>
      <c r="AI57" s="182"/>
      <c r="AJ57" s="183"/>
      <c r="AK57" s="183"/>
      <c r="AL57" s="183"/>
      <c r="AM57" s="182"/>
      <c r="AN57" s="182"/>
      <c r="AO57" s="182"/>
      <c r="AP57" s="182"/>
      <c r="AQ57" s="182"/>
      <c r="AR57" s="182"/>
    </row>
    <row r="58" spans="1:44" ht="15" customHeight="1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</row>
    <row r="59" spans="13:36" ht="15" customHeight="1"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</row>
    <row r="60" ht="15" customHeight="1"/>
    <row r="61" ht="15" customHeight="1"/>
  </sheetData>
  <sheetProtection/>
  <mergeCells count="369">
    <mergeCell ref="AM39:AN39"/>
    <mergeCell ref="AO39:AQ39"/>
    <mergeCell ref="AM29:AN29"/>
    <mergeCell ref="AO29:AQ29"/>
    <mergeCell ref="AJ32:AL32"/>
    <mergeCell ref="AJ35:AL35"/>
    <mergeCell ref="AJ31:AL31"/>
    <mergeCell ref="AJ36:AL36"/>
    <mergeCell ref="AH39:AK39"/>
    <mergeCell ref="AJ33:AL33"/>
    <mergeCell ref="AJ34:AL34"/>
    <mergeCell ref="AH35:AI35"/>
    <mergeCell ref="AO9:AQ9"/>
    <mergeCell ref="AB19:AC19"/>
    <mergeCell ref="AD19:AF19"/>
    <mergeCell ref="AM19:AN19"/>
    <mergeCell ref="AO19:AQ19"/>
    <mergeCell ref="AH14:AI14"/>
    <mergeCell ref="AJ14:AL14"/>
    <mergeCell ref="AD9:AF9"/>
    <mergeCell ref="AH12:AI12"/>
    <mergeCell ref="AJ12:AL12"/>
    <mergeCell ref="AL6:AQ6"/>
    <mergeCell ref="AB9:AC9"/>
    <mergeCell ref="AB6:AE6"/>
    <mergeCell ref="AH8:AN8"/>
    <mergeCell ref="AH11:AI11"/>
    <mergeCell ref="AJ11:AL11"/>
    <mergeCell ref="A28:R28"/>
    <mergeCell ref="W28:AC28"/>
    <mergeCell ref="AM9:AN9"/>
    <mergeCell ref="T6:U6"/>
    <mergeCell ref="H6:I6"/>
    <mergeCell ref="AF6:AK6"/>
    <mergeCell ref="A9:D9"/>
    <mergeCell ref="AH9:AK9"/>
    <mergeCell ref="Q9:R9"/>
    <mergeCell ref="S9:U9"/>
    <mergeCell ref="W21:X21"/>
    <mergeCell ref="Y21:AA21"/>
    <mergeCell ref="W23:X23"/>
    <mergeCell ref="Y23:AA23"/>
    <mergeCell ref="W25:X25"/>
    <mergeCell ref="Y25:AA25"/>
    <mergeCell ref="W24:X24"/>
    <mergeCell ref="Y24:AA24"/>
    <mergeCell ref="A1:AR1"/>
    <mergeCell ref="AJ2:AR2"/>
    <mergeCell ref="D4:H4"/>
    <mergeCell ref="I4:O4"/>
    <mergeCell ref="V4:AA4"/>
    <mergeCell ref="AC4:AG4"/>
    <mergeCell ref="AH4:AL4"/>
    <mergeCell ref="AM4:AQ4"/>
    <mergeCell ref="A8:R8"/>
    <mergeCell ref="L9:O9"/>
    <mergeCell ref="F9:G9"/>
    <mergeCell ref="H9:J9"/>
    <mergeCell ref="W8:AC8"/>
    <mergeCell ref="D6:G6"/>
    <mergeCell ref="W10:X10"/>
    <mergeCell ref="Y10:AA10"/>
    <mergeCell ref="AH10:AI10"/>
    <mergeCell ref="AJ10:AL10"/>
    <mergeCell ref="J6:M6"/>
    <mergeCell ref="N6:O6"/>
    <mergeCell ref="P6:S6"/>
    <mergeCell ref="V6:Y6"/>
    <mergeCell ref="W9:Z9"/>
    <mergeCell ref="Z6:AA6"/>
    <mergeCell ref="A10:B10"/>
    <mergeCell ref="C10:E10"/>
    <mergeCell ref="L10:M10"/>
    <mergeCell ref="N10:P10"/>
    <mergeCell ref="W11:X11"/>
    <mergeCell ref="Y11:AA11"/>
    <mergeCell ref="A11:B11"/>
    <mergeCell ref="C11:E11"/>
    <mergeCell ref="L11:M11"/>
    <mergeCell ref="N11:P11"/>
    <mergeCell ref="AH13:AI13"/>
    <mergeCell ref="AJ13:AL13"/>
    <mergeCell ref="A12:B12"/>
    <mergeCell ref="C12:E12"/>
    <mergeCell ref="L12:M12"/>
    <mergeCell ref="N12:P12"/>
    <mergeCell ref="A13:B13"/>
    <mergeCell ref="C13:E13"/>
    <mergeCell ref="L13:M13"/>
    <mergeCell ref="N13:P13"/>
    <mergeCell ref="W12:X12"/>
    <mergeCell ref="Y12:AA12"/>
    <mergeCell ref="A14:B14"/>
    <mergeCell ref="C14:E14"/>
    <mergeCell ref="L14:M14"/>
    <mergeCell ref="N14:P14"/>
    <mergeCell ref="W14:X14"/>
    <mergeCell ref="Y14:AA14"/>
    <mergeCell ref="W13:X13"/>
    <mergeCell ref="Y13:AA13"/>
    <mergeCell ref="W15:X15"/>
    <mergeCell ref="Y15:AA15"/>
    <mergeCell ref="AH15:AI15"/>
    <mergeCell ref="AJ15:AL15"/>
    <mergeCell ref="A16:B16"/>
    <mergeCell ref="C16:E16"/>
    <mergeCell ref="L16:M16"/>
    <mergeCell ref="N16:P16"/>
    <mergeCell ref="A15:B15"/>
    <mergeCell ref="C15:E15"/>
    <mergeCell ref="L15:M15"/>
    <mergeCell ref="N15:P15"/>
    <mergeCell ref="A20:B20"/>
    <mergeCell ref="S19:U19"/>
    <mergeCell ref="AH19:AK19"/>
    <mergeCell ref="Q19:R19"/>
    <mergeCell ref="AH18:AN18"/>
    <mergeCell ref="W16:X16"/>
    <mergeCell ref="Y16:AA16"/>
    <mergeCell ref="AH16:AI16"/>
    <mergeCell ref="AJ16:AL16"/>
    <mergeCell ref="N20:P20"/>
    <mergeCell ref="C20:E20"/>
    <mergeCell ref="L20:M20"/>
    <mergeCell ref="W18:AC18"/>
    <mergeCell ref="Y20:AA20"/>
    <mergeCell ref="A18:R18"/>
    <mergeCell ref="A19:D19"/>
    <mergeCell ref="L19:O19"/>
    <mergeCell ref="F19:G19"/>
    <mergeCell ref="C21:E21"/>
    <mergeCell ref="L21:M21"/>
    <mergeCell ref="N21:P21"/>
    <mergeCell ref="A22:B22"/>
    <mergeCell ref="C22:E22"/>
    <mergeCell ref="L22:M22"/>
    <mergeCell ref="N22:P22"/>
    <mergeCell ref="A23:B23"/>
    <mergeCell ref="C23:E23"/>
    <mergeCell ref="L23:M23"/>
    <mergeCell ref="N23:P23"/>
    <mergeCell ref="W19:Z19"/>
    <mergeCell ref="W20:X20"/>
    <mergeCell ref="W22:X22"/>
    <mergeCell ref="Y22:AA22"/>
    <mergeCell ref="H19:J19"/>
    <mergeCell ref="A21:B21"/>
    <mergeCell ref="AH21:AI21"/>
    <mergeCell ref="AJ21:AL21"/>
    <mergeCell ref="AH20:AI20"/>
    <mergeCell ref="AJ20:AL20"/>
    <mergeCell ref="AH23:AI23"/>
    <mergeCell ref="AH25:AI25"/>
    <mergeCell ref="AJ23:AL23"/>
    <mergeCell ref="AJ24:AL24"/>
    <mergeCell ref="AH22:AI22"/>
    <mergeCell ref="AJ22:AL22"/>
    <mergeCell ref="AJ25:AL25"/>
    <mergeCell ref="A24:B24"/>
    <mergeCell ref="AH24:AI24"/>
    <mergeCell ref="C24:E24"/>
    <mergeCell ref="L24:M24"/>
    <mergeCell ref="N24:P24"/>
    <mergeCell ref="A25:B25"/>
    <mergeCell ref="C25:E25"/>
    <mergeCell ref="L25:M25"/>
    <mergeCell ref="N25:P25"/>
    <mergeCell ref="AB29:AC29"/>
    <mergeCell ref="AH26:AI26"/>
    <mergeCell ref="AJ26:AL26"/>
    <mergeCell ref="W26:X26"/>
    <mergeCell ref="Y26:AA26"/>
    <mergeCell ref="A26:B26"/>
    <mergeCell ref="C26:E26"/>
    <mergeCell ref="L26:M26"/>
    <mergeCell ref="N26:P26"/>
    <mergeCell ref="AD29:AF29"/>
    <mergeCell ref="Y30:AA30"/>
    <mergeCell ref="AH28:AN28"/>
    <mergeCell ref="AH29:AK29"/>
    <mergeCell ref="W29:Z29"/>
    <mergeCell ref="A29:D29"/>
    <mergeCell ref="L29:O29"/>
    <mergeCell ref="Q29:R29"/>
    <mergeCell ref="S29:U29"/>
    <mergeCell ref="F29:G29"/>
    <mergeCell ref="H29:J29"/>
    <mergeCell ref="AJ30:AL30"/>
    <mergeCell ref="AH33:AI33"/>
    <mergeCell ref="W35:X35"/>
    <mergeCell ref="A31:B31"/>
    <mergeCell ref="C31:E31"/>
    <mergeCell ref="L31:M31"/>
    <mergeCell ref="N31:P31"/>
    <mergeCell ref="W31:X31"/>
    <mergeCell ref="Y31:AA31"/>
    <mergeCell ref="A30:B30"/>
    <mergeCell ref="A33:B33"/>
    <mergeCell ref="C33:E33"/>
    <mergeCell ref="L33:M33"/>
    <mergeCell ref="N33:P33"/>
    <mergeCell ref="W33:X33"/>
    <mergeCell ref="AH30:AI30"/>
    <mergeCell ref="C30:E30"/>
    <mergeCell ref="L30:M30"/>
    <mergeCell ref="N30:P30"/>
    <mergeCell ref="W30:X30"/>
    <mergeCell ref="L34:M34"/>
    <mergeCell ref="N34:P34"/>
    <mergeCell ref="AH31:AI31"/>
    <mergeCell ref="AH32:AI32"/>
    <mergeCell ref="Y32:AA32"/>
    <mergeCell ref="W34:X34"/>
    <mergeCell ref="Y34:AA34"/>
    <mergeCell ref="AH34:AI34"/>
    <mergeCell ref="A34:B34"/>
    <mergeCell ref="W36:X36"/>
    <mergeCell ref="Y33:AA33"/>
    <mergeCell ref="Y35:AA35"/>
    <mergeCell ref="A32:B32"/>
    <mergeCell ref="C32:E32"/>
    <mergeCell ref="L32:M32"/>
    <mergeCell ref="N32:P32"/>
    <mergeCell ref="L35:M35"/>
    <mergeCell ref="N35:P35"/>
    <mergeCell ref="AH38:AN38"/>
    <mergeCell ref="AH36:AI36"/>
    <mergeCell ref="L36:M36"/>
    <mergeCell ref="N36:P36"/>
    <mergeCell ref="A36:B36"/>
    <mergeCell ref="W32:X32"/>
    <mergeCell ref="C36:E36"/>
    <mergeCell ref="C34:E34"/>
    <mergeCell ref="A35:B35"/>
    <mergeCell ref="C35:E35"/>
    <mergeCell ref="A39:D39"/>
    <mergeCell ref="L39:O39"/>
    <mergeCell ref="F39:G39"/>
    <mergeCell ref="H39:J39"/>
    <mergeCell ref="Q39:R39"/>
    <mergeCell ref="Y36:AA36"/>
    <mergeCell ref="A38:R38"/>
    <mergeCell ref="W38:AC38"/>
    <mergeCell ref="AD39:AF39"/>
    <mergeCell ref="AB39:AC39"/>
    <mergeCell ref="S39:U39"/>
    <mergeCell ref="W40:X40"/>
    <mergeCell ref="Y40:AA40"/>
    <mergeCell ref="AH40:AI40"/>
    <mergeCell ref="W39:Z39"/>
    <mergeCell ref="AJ40:AL40"/>
    <mergeCell ref="A40:B40"/>
    <mergeCell ref="C40:E40"/>
    <mergeCell ref="L40:M40"/>
    <mergeCell ref="N40:P40"/>
    <mergeCell ref="W41:X41"/>
    <mergeCell ref="Y41:AA41"/>
    <mergeCell ref="AH41:AI41"/>
    <mergeCell ref="AJ41:AL41"/>
    <mergeCell ref="A41:B41"/>
    <mergeCell ref="C41:E41"/>
    <mergeCell ref="N41:P41"/>
    <mergeCell ref="A43:B43"/>
    <mergeCell ref="C43:E43"/>
    <mergeCell ref="L43:M43"/>
    <mergeCell ref="N43:P43"/>
    <mergeCell ref="A42:B42"/>
    <mergeCell ref="C42:E42"/>
    <mergeCell ref="N42:P42"/>
    <mergeCell ref="L41:M42"/>
    <mergeCell ref="AH42:AI42"/>
    <mergeCell ref="AJ42:AL42"/>
    <mergeCell ref="W43:X43"/>
    <mergeCell ref="Y43:AA43"/>
    <mergeCell ref="AH43:AI43"/>
    <mergeCell ref="AJ43:AL43"/>
    <mergeCell ref="W42:X42"/>
    <mergeCell ref="Y42:AA42"/>
    <mergeCell ref="W44:X44"/>
    <mergeCell ref="Y44:AA44"/>
    <mergeCell ref="A44:B44"/>
    <mergeCell ref="C44:E44"/>
    <mergeCell ref="L44:M44"/>
    <mergeCell ref="N44:P44"/>
    <mergeCell ref="A49:D49"/>
    <mergeCell ref="L49:O49"/>
    <mergeCell ref="F49:G49"/>
    <mergeCell ref="H49:J49"/>
    <mergeCell ref="AH44:AI44"/>
    <mergeCell ref="AJ44:AL44"/>
    <mergeCell ref="A45:B45"/>
    <mergeCell ref="C45:E45"/>
    <mergeCell ref="L45:M45"/>
    <mergeCell ref="N45:P45"/>
    <mergeCell ref="AH45:AI45"/>
    <mergeCell ref="AJ45:AL45"/>
    <mergeCell ref="W45:X45"/>
    <mergeCell ref="Y45:AA45"/>
    <mergeCell ref="A48:R48"/>
    <mergeCell ref="W48:AC48"/>
    <mergeCell ref="AH48:AN48"/>
    <mergeCell ref="A46:B46"/>
    <mergeCell ref="C46:E46"/>
    <mergeCell ref="L46:M46"/>
    <mergeCell ref="N46:P46"/>
    <mergeCell ref="AH46:AI46"/>
    <mergeCell ref="W46:X46"/>
    <mergeCell ref="W50:X50"/>
    <mergeCell ref="Y50:AA50"/>
    <mergeCell ref="Q49:R49"/>
    <mergeCell ref="S49:U49"/>
    <mergeCell ref="W49:Z49"/>
    <mergeCell ref="AH49:AK49"/>
    <mergeCell ref="Y46:AA46"/>
    <mergeCell ref="AM49:AN49"/>
    <mergeCell ref="AO49:AQ49"/>
    <mergeCell ref="AB49:AC49"/>
    <mergeCell ref="AD49:AF49"/>
    <mergeCell ref="AJ46:AL46"/>
    <mergeCell ref="A50:B50"/>
    <mergeCell ref="C50:E50"/>
    <mergeCell ref="L50:M50"/>
    <mergeCell ref="N50:P50"/>
    <mergeCell ref="AJ50:AL50"/>
    <mergeCell ref="A51:B51"/>
    <mergeCell ref="C51:E51"/>
    <mergeCell ref="L51:M51"/>
    <mergeCell ref="N51:P51"/>
    <mergeCell ref="W51:X51"/>
    <mergeCell ref="Y51:AA51"/>
    <mergeCell ref="AH51:AI51"/>
    <mergeCell ref="AJ51:AL51"/>
    <mergeCell ref="AH50:AI50"/>
    <mergeCell ref="A52:B52"/>
    <mergeCell ref="C52:E52"/>
    <mergeCell ref="L52:M52"/>
    <mergeCell ref="N52:P52"/>
    <mergeCell ref="W52:X52"/>
    <mergeCell ref="Y52:AA52"/>
    <mergeCell ref="AH52:AI52"/>
    <mergeCell ref="AJ52:AL52"/>
    <mergeCell ref="N56:P56"/>
    <mergeCell ref="AH55:AI55"/>
    <mergeCell ref="AJ55:AL55"/>
    <mergeCell ref="W55:X55"/>
    <mergeCell ref="Y55:AA55"/>
    <mergeCell ref="N55:P55"/>
    <mergeCell ref="W53:X53"/>
    <mergeCell ref="N54:P54"/>
    <mergeCell ref="AH53:AI53"/>
    <mergeCell ref="A53:B53"/>
    <mergeCell ref="C53:E53"/>
    <mergeCell ref="L53:M53"/>
    <mergeCell ref="N53:P53"/>
    <mergeCell ref="AJ53:AL53"/>
    <mergeCell ref="AH54:AI54"/>
    <mergeCell ref="AJ54:AL54"/>
    <mergeCell ref="Y53:AA53"/>
    <mergeCell ref="W54:X54"/>
    <mergeCell ref="Y54:AA54"/>
    <mergeCell ref="A56:B56"/>
    <mergeCell ref="C56:E56"/>
    <mergeCell ref="L56:M56"/>
    <mergeCell ref="C54:E54"/>
    <mergeCell ref="A55:B55"/>
    <mergeCell ref="C55:E55"/>
    <mergeCell ref="L54:M54"/>
    <mergeCell ref="A54:B54"/>
    <mergeCell ref="L55:M55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33"/>
  <sheetViews>
    <sheetView zoomScalePageLayoutView="0" workbookViewId="0" topLeftCell="A1">
      <selection activeCell="F34" sqref="F34"/>
    </sheetView>
  </sheetViews>
  <sheetFormatPr defaultColWidth="9.140625" defaultRowHeight="26.25" customHeight="1"/>
  <cols>
    <col min="1" max="1" width="9.00390625" style="30" customWidth="1"/>
    <col min="2" max="2" width="9.00390625" style="31" customWidth="1"/>
    <col min="3" max="5" width="16.00390625" style="31" customWidth="1"/>
    <col min="6" max="16384" width="9.00390625" style="30" customWidth="1"/>
  </cols>
  <sheetData>
    <row r="1" spans="2:6" ht="26.25" customHeight="1">
      <c r="B1" s="255" t="s">
        <v>212</v>
      </c>
      <c r="C1" s="255"/>
      <c r="D1" s="255"/>
      <c r="E1" s="255"/>
      <c r="F1" s="255"/>
    </row>
    <row r="2" spans="1:5" ht="9" customHeight="1">
      <c r="A2" s="41"/>
      <c r="B2" s="96"/>
      <c r="C2" s="96"/>
      <c r="D2" s="96"/>
      <c r="E2" s="96"/>
    </row>
    <row r="3" spans="2:6" ht="26.25" customHeight="1">
      <c r="B3" s="97" t="s">
        <v>72</v>
      </c>
      <c r="C3" s="97" t="s">
        <v>66</v>
      </c>
      <c r="D3" s="97" t="s">
        <v>65</v>
      </c>
      <c r="E3" s="97" t="s">
        <v>64</v>
      </c>
      <c r="F3" s="98" t="s">
        <v>100</v>
      </c>
    </row>
    <row r="4" spans="2:6" ht="26.25" customHeight="1">
      <c r="B4" s="97" t="s">
        <v>193</v>
      </c>
      <c r="C4" s="97" t="s">
        <v>170</v>
      </c>
      <c r="D4" s="97" t="s">
        <v>171</v>
      </c>
      <c r="E4" s="97" t="s">
        <v>172</v>
      </c>
      <c r="F4" s="97" t="s">
        <v>186</v>
      </c>
    </row>
    <row r="5" spans="2:6" ht="26.25" customHeight="1">
      <c r="B5" s="97" t="s">
        <v>194</v>
      </c>
      <c r="C5" s="97" t="s">
        <v>173</v>
      </c>
      <c r="D5" s="97" t="s">
        <v>174</v>
      </c>
      <c r="E5" s="97" t="s">
        <v>175</v>
      </c>
      <c r="F5" s="97" t="s">
        <v>189</v>
      </c>
    </row>
    <row r="6" spans="2:6" ht="26.25" customHeight="1">
      <c r="B6" s="97" t="s">
        <v>195</v>
      </c>
      <c r="C6" s="97" t="s">
        <v>213</v>
      </c>
      <c r="D6" s="97" t="s">
        <v>176</v>
      </c>
      <c r="E6" s="97" t="s">
        <v>177</v>
      </c>
      <c r="F6" s="97" t="s">
        <v>190</v>
      </c>
    </row>
    <row r="7" spans="2:6" ht="26.25" customHeight="1">
      <c r="B7" s="97" t="s">
        <v>196</v>
      </c>
      <c r="C7" s="97" t="s">
        <v>178</v>
      </c>
      <c r="D7" s="97" t="s">
        <v>179</v>
      </c>
      <c r="E7" s="97" t="s">
        <v>180</v>
      </c>
      <c r="F7" s="97" t="s">
        <v>191</v>
      </c>
    </row>
    <row r="8" spans="2:6" ht="26.25" customHeight="1">
      <c r="B8" s="97" t="s">
        <v>197</v>
      </c>
      <c r="C8" s="97" t="s">
        <v>181</v>
      </c>
      <c r="D8" s="97" t="s">
        <v>182</v>
      </c>
      <c r="E8" s="97" t="s">
        <v>183</v>
      </c>
      <c r="F8" s="97" t="s">
        <v>192</v>
      </c>
    </row>
    <row r="9" spans="2:6" ht="9" customHeight="1">
      <c r="B9" s="99"/>
      <c r="C9" s="99"/>
      <c r="D9" s="99"/>
      <c r="E9" s="99"/>
      <c r="F9" s="99"/>
    </row>
    <row r="10" spans="2:6" ht="26.25" customHeight="1">
      <c r="B10" s="97" t="s">
        <v>70</v>
      </c>
      <c r="C10" s="97" t="s">
        <v>66</v>
      </c>
      <c r="D10" s="97" t="s">
        <v>65</v>
      </c>
      <c r="E10" s="97" t="s">
        <v>64</v>
      </c>
      <c r="F10" s="100"/>
    </row>
    <row r="11" spans="2:6" ht="26.25" customHeight="1">
      <c r="B11" s="97" t="s">
        <v>198</v>
      </c>
      <c r="C11" s="97" t="s">
        <v>249</v>
      </c>
      <c r="D11" s="97" t="s">
        <v>189</v>
      </c>
      <c r="E11" s="97" t="s">
        <v>250</v>
      </c>
      <c r="F11" s="100"/>
    </row>
    <row r="12" spans="2:5" ht="26.25" customHeight="1">
      <c r="B12" s="97" t="s">
        <v>199</v>
      </c>
      <c r="C12" s="97" t="s">
        <v>247</v>
      </c>
      <c r="D12" s="97" t="s">
        <v>191</v>
      </c>
      <c r="E12" s="97" t="s">
        <v>248</v>
      </c>
    </row>
    <row r="13" spans="2:6" ht="26.25" customHeight="1">
      <c r="B13" s="97" t="s">
        <v>200</v>
      </c>
      <c r="C13" s="97" t="s">
        <v>177</v>
      </c>
      <c r="D13" s="97" t="s">
        <v>184</v>
      </c>
      <c r="E13" s="97" t="s">
        <v>185</v>
      </c>
      <c r="F13" s="100"/>
    </row>
    <row r="14" spans="2:6" ht="26.25" customHeight="1">
      <c r="B14" s="97" t="s">
        <v>201</v>
      </c>
      <c r="C14" s="97" t="s">
        <v>186</v>
      </c>
      <c r="D14" s="253" t="s">
        <v>187</v>
      </c>
      <c r="E14" s="254"/>
      <c r="F14" s="100"/>
    </row>
    <row r="15" spans="2:6" ht="26.25" customHeight="1">
      <c r="B15" s="97" t="s">
        <v>202</v>
      </c>
      <c r="C15" s="97" t="s">
        <v>182</v>
      </c>
      <c r="D15" s="97" t="s">
        <v>188</v>
      </c>
      <c r="E15" s="97" t="s">
        <v>183</v>
      </c>
      <c r="F15" s="100"/>
    </row>
    <row r="16" spans="1:6" ht="11.25" customHeight="1">
      <c r="A16" s="41"/>
      <c r="B16" s="99"/>
      <c r="C16" s="99"/>
      <c r="D16" s="99"/>
      <c r="E16" s="99"/>
      <c r="F16" s="100"/>
    </row>
    <row r="17" spans="2:6" ht="26.25" customHeight="1">
      <c r="B17" s="97" t="s">
        <v>68</v>
      </c>
      <c r="C17" s="97" t="s">
        <v>66</v>
      </c>
      <c r="D17" s="97" t="s">
        <v>65</v>
      </c>
      <c r="E17" s="97" t="s">
        <v>64</v>
      </c>
      <c r="F17" s="100"/>
    </row>
    <row r="18" spans="2:6" ht="26.25" customHeight="1">
      <c r="B18" s="97" t="s">
        <v>198</v>
      </c>
      <c r="C18" s="101" t="s">
        <v>103</v>
      </c>
      <c r="D18" s="101" t="s">
        <v>101</v>
      </c>
      <c r="E18" s="101" t="s">
        <v>102</v>
      </c>
      <c r="F18" s="100"/>
    </row>
    <row r="19" spans="2:6" ht="26.25" customHeight="1">
      <c r="B19" s="97" t="s">
        <v>203</v>
      </c>
      <c r="C19" s="101" t="s">
        <v>126</v>
      </c>
      <c r="D19" s="101" t="s">
        <v>109</v>
      </c>
      <c r="E19" s="101" t="s">
        <v>204</v>
      </c>
      <c r="F19" s="100"/>
    </row>
    <row r="20" spans="2:6" ht="26.25" customHeight="1">
      <c r="B20" s="97" t="s">
        <v>205</v>
      </c>
      <c r="C20" s="101" t="s">
        <v>105</v>
      </c>
      <c r="D20" s="101" t="s">
        <v>107</v>
      </c>
      <c r="E20" s="101" t="s">
        <v>112</v>
      </c>
      <c r="F20" s="100"/>
    </row>
    <row r="21" spans="2:6" ht="26.25" customHeight="1">
      <c r="B21" s="97" t="s">
        <v>206</v>
      </c>
      <c r="C21" s="101" t="s">
        <v>108</v>
      </c>
      <c r="D21" s="101" t="s">
        <v>160</v>
      </c>
      <c r="E21" s="101" t="s">
        <v>117</v>
      </c>
      <c r="F21" s="100"/>
    </row>
    <row r="22" spans="2:6" ht="26.25" customHeight="1">
      <c r="B22" s="97" t="s">
        <v>207</v>
      </c>
      <c r="C22" s="101" t="s">
        <v>120</v>
      </c>
      <c r="D22" s="101" t="s">
        <v>133</v>
      </c>
      <c r="E22" s="101" t="s">
        <v>119</v>
      </c>
      <c r="F22" s="100"/>
    </row>
    <row r="23" spans="2:6" ht="26.25" customHeight="1">
      <c r="B23" s="99"/>
      <c r="C23" s="99"/>
      <c r="D23" s="99"/>
      <c r="E23" s="99"/>
      <c r="F23" s="100"/>
    </row>
    <row r="24" spans="2:6" ht="26.25" customHeight="1">
      <c r="B24" s="97" t="s">
        <v>67</v>
      </c>
      <c r="C24" s="97" t="s">
        <v>66</v>
      </c>
      <c r="D24" s="97" t="s">
        <v>65</v>
      </c>
      <c r="E24" s="97" t="s">
        <v>64</v>
      </c>
      <c r="F24" s="100"/>
    </row>
    <row r="25" spans="2:6" ht="26.25" customHeight="1">
      <c r="B25" s="97" t="s">
        <v>198</v>
      </c>
      <c r="C25" s="101" t="s">
        <v>1</v>
      </c>
      <c r="D25" s="101" t="s">
        <v>208</v>
      </c>
      <c r="E25" s="101" t="s">
        <v>106</v>
      </c>
      <c r="F25" s="100"/>
    </row>
    <row r="26" spans="2:6" ht="26.25" customHeight="1">
      <c r="B26" s="97" t="s">
        <v>209</v>
      </c>
      <c r="C26" s="101" t="s">
        <v>140</v>
      </c>
      <c r="D26" s="101" t="s">
        <v>103</v>
      </c>
      <c r="E26" s="101" t="s">
        <v>109</v>
      </c>
      <c r="F26" s="100"/>
    </row>
    <row r="27" spans="2:6" ht="26.25" customHeight="1">
      <c r="B27" s="97" t="s">
        <v>205</v>
      </c>
      <c r="C27" s="101" t="s">
        <v>130</v>
      </c>
      <c r="D27" s="101" t="s">
        <v>121</v>
      </c>
      <c r="E27" s="101" t="s">
        <v>104</v>
      </c>
      <c r="F27" s="100"/>
    </row>
    <row r="28" spans="2:6" ht="26.25" customHeight="1">
      <c r="B28" s="97" t="s">
        <v>210</v>
      </c>
      <c r="C28" s="101" t="s">
        <v>120</v>
      </c>
      <c r="D28" s="101" t="s">
        <v>116</v>
      </c>
      <c r="E28" s="101" t="s">
        <v>126</v>
      </c>
      <c r="F28" s="100"/>
    </row>
    <row r="29" spans="2:6" ht="26.25" customHeight="1">
      <c r="B29" s="97" t="s">
        <v>211</v>
      </c>
      <c r="C29" s="101" t="s">
        <v>102</v>
      </c>
      <c r="D29" s="101" t="s">
        <v>114</v>
      </c>
      <c r="E29" s="101" t="s">
        <v>118</v>
      </c>
      <c r="F29" s="100"/>
    </row>
    <row r="31" spans="2:5" ht="26.25" customHeight="1">
      <c r="B31" s="102"/>
      <c r="C31" s="103"/>
      <c r="D31" s="103"/>
      <c r="E31" s="103"/>
    </row>
    <row r="32" spans="2:5" ht="26.25" customHeight="1">
      <c r="B32" s="102"/>
      <c r="C32" s="103"/>
      <c r="D32" s="103"/>
      <c r="E32" s="103"/>
    </row>
    <row r="33" spans="2:6" ht="26.25" customHeight="1">
      <c r="B33" s="103"/>
      <c r="C33" s="103"/>
      <c r="D33" s="103"/>
      <c r="F33" s="103"/>
    </row>
  </sheetData>
  <sheetProtection/>
  <mergeCells count="2">
    <mergeCell ref="D14:E14"/>
    <mergeCell ref="B1:F1"/>
  </mergeCells>
  <printOptions horizontalCentered="1" verticalCentered="1"/>
  <pageMargins left="0" right="0" top="0" bottom="0" header="0.5118110236220472" footer="0.5118110236220472"/>
  <pageSetup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N474"/>
  <sheetViews>
    <sheetView zoomScalePageLayoutView="0" workbookViewId="0" topLeftCell="A322">
      <selection activeCell="AJ472" sqref="AJ472"/>
    </sheetView>
  </sheetViews>
  <sheetFormatPr defaultColWidth="9.140625" defaultRowHeight="15"/>
  <cols>
    <col min="1" max="1" width="8.8515625" style="1" customWidth="1"/>
    <col min="2" max="2" width="3.57421875" style="1" customWidth="1"/>
    <col min="3" max="3" width="1.57421875" style="23" customWidth="1"/>
    <col min="4" max="5" width="3.57421875" style="1" customWidth="1"/>
    <col min="6" max="6" width="1.57421875" style="23" customWidth="1"/>
    <col min="7" max="8" width="3.57421875" style="1" customWidth="1"/>
    <col min="9" max="9" width="1.57421875" style="23" customWidth="1"/>
    <col min="10" max="11" width="3.57421875" style="1" customWidth="1"/>
    <col min="12" max="12" width="1.57421875" style="23" customWidth="1"/>
    <col min="13" max="14" width="3.57421875" style="1" customWidth="1"/>
    <col min="15" max="15" width="1.57421875" style="23" customWidth="1"/>
    <col min="16" max="17" width="3.57421875" style="1" customWidth="1"/>
    <col min="18" max="18" width="1.57421875" style="23" customWidth="1"/>
    <col min="19" max="20" width="3.57421875" style="1" customWidth="1"/>
    <col min="21" max="21" width="1.57421875" style="23" customWidth="1"/>
    <col min="22" max="23" width="3.57421875" style="1" customWidth="1"/>
    <col min="24" max="24" width="1.57421875" style="23" customWidth="1"/>
    <col min="25" max="25" width="3.57421875" style="1" customWidth="1"/>
    <col min="26" max="33" width="5.140625" style="1" customWidth="1"/>
    <col min="34" max="37" width="5.57421875" style="1" customWidth="1"/>
    <col min="38" max="16384" width="9.00390625" style="1" customWidth="1"/>
  </cols>
  <sheetData>
    <row r="1" spans="26:33" ht="13.5">
      <c r="Z1" s="174"/>
      <c r="AA1" s="174"/>
      <c r="AB1" s="174"/>
      <c r="AC1" s="271">
        <v>42064</v>
      </c>
      <c r="AD1" s="271"/>
      <c r="AE1" s="271"/>
      <c r="AF1" s="271"/>
      <c r="AG1" s="175" t="s">
        <v>3</v>
      </c>
    </row>
    <row r="2" spans="1:37" ht="18.75" customHeight="1">
      <c r="A2" s="2">
        <v>6</v>
      </c>
      <c r="B2" s="2" t="s">
        <v>4</v>
      </c>
      <c r="C2" s="272" t="s">
        <v>5</v>
      </c>
      <c r="D2" s="272"/>
      <c r="E2" s="3" t="s">
        <v>6</v>
      </c>
      <c r="F2" s="24"/>
      <c r="G2" s="4"/>
      <c r="H2" s="273" t="s">
        <v>0</v>
      </c>
      <c r="I2" s="273"/>
      <c r="J2" s="273"/>
      <c r="K2" s="273"/>
      <c r="L2" s="25"/>
      <c r="M2" s="4"/>
      <c r="N2" s="4"/>
      <c r="O2" s="25"/>
      <c r="P2" s="4"/>
      <c r="Q2" s="4"/>
      <c r="R2" s="25"/>
      <c r="S2" s="4"/>
      <c r="T2" s="4"/>
      <c r="U2" s="25"/>
      <c r="V2" s="4"/>
      <c r="W2" s="4"/>
      <c r="X2" s="25"/>
      <c r="Y2" s="4"/>
      <c r="Z2" s="176"/>
      <c r="AA2" s="176"/>
      <c r="AB2" s="176"/>
      <c r="AC2" s="176"/>
      <c r="AD2" s="176"/>
      <c r="AE2" s="176"/>
      <c r="AF2" s="176"/>
      <c r="AG2" s="176"/>
      <c r="AH2" s="4"/>
      <c r="AI2" s="4"/>
      <c r="AJ2" s="4"/>
      <c r="AK2" s="4"/>
    </row>
    <row r="3" spans="1:40" ht="11.25" customHeight="1" thickBot="1">
      <c r="A3" s="4"/>
      <c r="B3" s="4"/>
      <c r="C3" s="25"/>
      <c r="D3" s="4"/>
      <c r="E3" s="4"/>
      <c r="F3" s="25"/>
      <c r="G3" s="4"/>
      <c r="H3" s="4"/>
      <c r="I3" s="25"/>
      <c r="J3" s="4"/>
      <c r="K3" s="4"/>
      <c r="L3" s="25"/>
      <c r="M3" s="4"/>
      <c r="N3" s="4"/>
      <c r="O3" s="25"/>
      <c r="P3" s="4"/>
      <c r="Q3" s="5"/>
      <c r="R3" s="29"/>
      <c r="S3" s="5"/>
      <c r="T3" s="5"/>
      <c r="U3" s="29"/>
      <c r="V3" s="5"/>
      <c r="W3" s="5"/>
      <c r="X3" s="29"/>
      <c r="Y3" s="6"/>
      <c r="Z3" s="177"/>
      <c r="AA3" s="178" t="s">
        <v>7</v>
      </c>
      <c r="AB3" s="178">
        <v>21</v>
      </c>
      <c r="AC3" s="179" t="s">
        <v>8</v>
      </c>
      <c r="AD3" s="176"/>
      <c r="AE3" s="176"/>
      <c r="AF3" s="176"/>
      <c r="AG3" s="176"/>
      <c r="AH3" s="4"/>
      <c r="AI3" s="256" t="s">
        <v>9</v>
      </c>
      <c r="AJ3" s="256"/>
      <c r="AK3" s="256"/>
      <c r="AL3" s="7"/>
      <c r="AM3" s="7"/>
      <c r="AN3" s="7"/>
    </row>
    <row r="4" spans="1:37" ht="14.25" thickBot="1">
      <c r="A4" s="8">
        <v>7</v>
      </c>
      <c r="B4" s="4" t="s">
        <v>10</v>
      </c>
      <c r="C4" s="25"/>
      <c r="D4" s="4"/>
      <c r="E4" s="4"/>
      <c r="F4" s="25"/>
      <c r="G4" s="4"/>
      <c r="H4" s="4"/>
      <c r="I4" s="25"/>
      <c r="J4" s="4"/>
      <c r="K4" s="4"/>
      <c r="L4" s="25"/>
      <c r="M4" s="4"/>
      <c r="N4" s="9"/>
      <c r="O4" s="25"/>
      <c r="P4" s="257" t="s">
        <v>11</v>
      </c>
      <c r="Q4" s="257"/>
      <c r="R4" s="257"/>
      <c r="S4" s="257"/>
      <c r="T4" s="44">
        <v>21</v>
      </c>
      <c r="U4" s="25"/>
      <c r="V4" s="258" t="s">
        <v>12</v>
      </c>
      <c r="W4" s="258"/>
      <c r="X4" s="258"/>
      <c r="Y4" s="10">
        <f>AB3-T4</f>
        <v>0</v>
      </c>
      <c r="Z4" s="176"/>
      <c r="AA4" s="176"/>
      <c r="AB4" s="176"/>
      <c r="AC4" s="176"/>
      <c r="AD4" s="176"/>
      <c r="AE4" s="176"/>
      <c r="AF4" s="176"/>
      <c r="AG4" s="176"/>
      <c r="AH4" s="4"/>
      <c r="AI4" s="4"/>
      <c r="AJ4" s="4"/>
      <c r="AK4" s="4"/>
    </row>
    <row r="5" spans="1:37" ht="13.5" customHeight="1">
      <c r="A5" s="274"/>
      <c r="B5" s="276" t="str">
        <f>A7</f>
        <v>西播</v>
      </c>
      <c r="C5" s="259"/>
      <c r="D5" s="259"/>
      <c r="E5" s="259" t="str">
        <f>A9</f>
        <v>網干</v>
      </c>
      <c r="F5" s="259"/>
      <c r="G5" s="259"/>
      <c r="H5" s="259" t="str">
        <f>A11</f>
        <v>白浜A</v>
      </c>
      <c r="I5" s="259"/>
      <c r="J5" s="259"/>
      <c r="K5" s="259" t="str">
        <f>A13</f>
        <v>余部</v>
      </c>
      <c r="L5" s="259"/>
      <c r="M5" s="259"/>
      <c r="N5" s="259" t="str">
        <f>A15</f>
        <v>やわた</v>
      </c>
      <c r="O5" s="259"/>
      <c r="P5" s="259"/>
      <c r="Q5" s="259" t="str">
        <f>A17</f>
        <v>安室A</v>
      </c>
      <c r="R5" s="259"/>
      <c r="S5" s="259"/>
      <c r="T5" s="278" t="str">
        <f>A19</f>
        <v>津田A</v>
      </c>
      <c r="U5" s="278"/>
      <c r="V5" s="278"/>
      <c r="W5" s="280" t="s">
        <v>0</v>
      </c>
      <c r="X5" s="281"/>
      <c r="Y5" s="282"/>
      <c r="Z5" s="265" t="s">
        <v>13</v>
      </c>
      <c r="AA5" s="267" t="s">
        <v>14</v>
      </c>
      <c r="AB5" s="269" t="s">
        <v>15</v>
      </c>
      <c r="AC5" s="292" t="s">
        <v>16</v>
      </c>
      <c r="AD5" s="265" t="s">
        <v>17</v>
      </c>
      <c r="AE5" s="267" t="s">
        <v>18</v>
      </c>
      <c r="AF5" s="269" t="s">
        <v>19</v>
      </c>
      <c r="AG5" s="261" t="s">
        <v>2</v>
      </c>
      <c r="AH5" s="4"/>
      <c r="AI5" s="263" t="s">
        <v>20</v>
      </c>
      <c r="AJ5" s="263" t="s">
        <v>21</v>
      </c>
      <c r="AK5" s="263" t="s">
        <v>22</v>
      </c>
    </row>
    <row r="6" spans="1:37" ht="14.25" thickBot="1">
      <c r="A6" s="275"/>
      <c r="B6" s="277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79"/>
      <c r="U6" s="279"/>
      <c r="V6" s="279"/>
      <c r="W6" s="283"/>
      <c r="X6" s="284"/>
      <c r="Y6" s="285"/>
      <c r="Z6" s="266"/>
      <c r="AA6" s="268"/>
      <c r="AB6" s="270"/>
      <c r="AC6" s="293"/>
      <c r="AD6" s="266"/>
      <c r="AE6" s="268"/>
      <c r="AF6" s="270"/>
      <c r="AG6" s="262"/>
      <c r="AH6" s="4"/>
      <c r="AI6" s="264"/>
      <c r="AJ6" s="264"/>
      <c r="AK6" s="264"/>
    </row>
    <row r="7" spans="1:37" ht="13.5">
      <c r="A7" s="303" t="s">
        <v>159</v>
      </c>
      <c r="B7" s="305"/>
      <c r="C7" s="305"/>
      <c r="D7" s="306"/>
      <c r="E7" s="309" t="str">
        <f>IF(E8="","",IF(E8=G8,"△",IF(E8&gt;G8,"○","×")))</f>
        <v>△</v>
      </c>
      <c r="F7" s="310"/>
      <c r="G7" s="311"/>
      <c r="H7" s="312" t="str">
        <f>IF(H8="","",IF(H8=J8,"△",IF(H8&gt;J8,"○","×")))</f>
        <v>×</v>
      </c>
      <c r="I7" s="313"/>
      <c r="J7" s="314"/>
      <c r="K7" s="309" t="str">
        <f>IF(K8="","",IF(K8=M8,"△",IF(K8&gt;M8,"○","×")))</f>
        <v>×</v>
      </c>
      <c r="L7" s="310"/>
      <c r="M7" s="311"/>
      <c r="N7" s="286" t="str">
        <f>IF(N8="","",IF(N8=P8,"△",IF(N8&gt;P8,"○","×")))</f>
        <v>△</v>
      </c>
      <c r="O7" s="287"/>
      <c r="P7" s="288"/>
      <c r="Q7" s="286" t="str">
        <f>IF(Q8="","",IF(Q8=S8,"△",IF(Q8&gt;S8,"○","×")))</f>
        <v>×</v>
      </c>
      <c r="R7" s="287"/>
      <c r="S7" s="288"/>
      <c r="T7" s="289" t="str">
        <f>IF(T8="","",IF(T8=V8,"△",IF(T8&gt;V8,"○","×")))</f>
        <v>×</v>
      </c>
      <c r="U7" s="290"/>
      <c r="V7" s="291"/>
      <c r="W7" s="298" t="s">
        <v>0</v>
      </c>
      <c r="X7" s="299"/>
      <c r="Y7" s="300"/>
      <c r="Z7" s="301">
        <f>COUNTIF(B7:Y8,"○")</f>
        <v>0</v>
      </c>
      <c r="AA7" s="294">
        <f>COUNTIF(B7:Y8,"×")</f>
        <v>4</v>
      </c>
      <c r="AB7" s="296">
        <f>COUNTIF(B7:Y8,"△")</f>
        <v>2</v>
      </c>
      <c r="AC7" s="319">
        <f>Z7*3+AB7</f>
        <v>2</v>
      </c>
      <c r="AD7" s="301">
        <f>SUM(E8,H8,K8,N8,Q8,T8,W8)</f>
        <v>4</v>
      </c>
      <c r="AE7" s="294">
        <f>SUM(G8,J8,M8,P8,S8,V8,Y8)</f>
        <v>14</v>
      </c>
      <c r="AF7" s="296">
        <f>AD7-AE7</f>
        <v>-10</v>
      </c>
      <c r="AG7" s="315">
        <v>7</v>
      </c>
      <c r="AH7" s="4"/>
      <c r="AI7" s="317" t="s">
        <v>0</v>
      </c>
      <c r="AJ7" s="317" t="s">
        <v>0</v>
      </c>
      <c r="AK7" s="317" t="s">
        <v>0</v>
      </c>
    </row>
    <row r="8" spans="1:37" ht="13.5">
      <c r="A8" s="304"/>
      <c r="B8" s="307"/>
      <c r="C8" s="307"/>
      <c r="D8" s="308"/>
      <c r="E8" s="132">
        <f>D10</f>
        <v>1</v>
      </c>
      <c r="F8" s="133"/>
      <c r="G8" s="134">
        <f>B10</f>
        <v>1</v>
      </c>
      <c r="H8" s="132">
        <f>D12</f>
        <v>0</v>
      </c>
      <c r="I8" s="133"/>
      <c r="J8" s="134">
        <f>B12</f>
        <v>3</v>
      </c>
      <c r="K8" s="132">
        <f>D14</f>
        <v>0</v>
      </c>
      <c r="L8" s="133"/>
      <c r="M8" s="134">
        <f>B14</f>
        <v>2</v>
      </c>
      <c r="N8" s="132">
        <f>D16</f>
        <v>1</v>
      </c>
      <c r="O8" s="133"/>
      <c r="P8" s="134">
        <f>B16</f>
        <v>1</v>
      </c>
      <c r="Q8" s="132">
        <f>D18</f>
        <v>1</v>
      </c>
      <c r="R8" s="133"/>
      <c r="S8" s="134">
        <f>B18</f>
        <v>3</v>
      </c>
      <c r="T8" s="135">
        <f>D20</f>
        <v>1</v>
      </c>
      <c r="U8" s="136"/>
      <c r="V8" s="137">
        <f>B20</f>
        <v>4</v>
      </c>
      <c r="W8" s="67"/>
      <c r="X8" s="72">
        <f>IF(W8="","",IF(W8=Y8,"△",IF(W8&gt;Y8,"○","×")))</f>
      </c>
      <c r="Y8" s="69"/>
      <c r="Z8" s="302"/>
      <c r="AA8" s="295"/>
      <c r="AB8" s="297"/>
      <c r="AC8" s="320"/>
      <c r="AD8" s="302"/>
      <c r="AE8" s="295"/>
      <c r="AF8" s="297"/>
      <c r="AG8" s="316"/>
      <c r="AH8" s="4"/>
      <c r="AI8" s="318"/>
      <c r="AJ8" s="318"/>
      <c r="AK8" s="318"/>
    </row>
    <row r="9" spans="1:37" ht="13.5">
      <c r="A9" s="323" t="s">
        <v>102</v>
      </c>
      <c r="B9" s="324" t="str">
        <f>IF(B10="","",IF(B10=D10,"△",IF(B10&gt;D10,"○","×")))</f>
        <v>△</v>
      </c>
      <c r="C9" s="324"/>
      <c r="D9" s="325"/>
      <c r="E9" s="326"/>
      <c r="F9" s="327"/>
      <c r="G9" s="328"/>
      <c r="H9" s="330" t="str">
        <f>IF(H10="","",IF(H10=J10,"△",IF(H10&gt;J10,"○","×")))</f>
        <v>○</v>
      </c>
      <c r="I9" s="324"/>
      <c r="J9" s="325"/>
      <c r="K9" s="330" t="str">
        <f>IF(K10="","",IF(K10=M10,"△",IF(K10&gt;M10,"○","×")))</f>
        <v>○</v>
      </c>
      <c r="L9" s="324"/>
      <c r="M9" s="325"/>
      <c r="N9" s="330" t="str">
        <f>IF(N10="","",IF(N10=P10,"△",IF(N10&gt;P10,"○","×")))</f>
        <v>△</v>
      </c>
      <c r="O9" s="324"/>
      <c r="P9" s="325"/>
      <c r="Q9" s="330" t="str">
        <f>IF(Q10="","",IF(Q10=S10,"△",IF(Q10&gt;S10,"○","×")))</f>
        <v>△</v>
      </c>
      <c r="R9" s="324"/>
      <c r="S9" s="325"/>
      <c r="T9" s="331" t="str">
        <f>IF(T10="","",IF(T10=V10,"△",IF(T10&gt;V10,"○","×")))</f>
        <v>×</v>
      </c>
      <c r="U9" s="332"/>
      <c r="V9" s="333"/>
      <c r="W9" s="334" t="s">
        <v>0</v>
      </c>
      <c r="X9" s="335"/>
      <c r="Y9" s="336"/>
      <c r="Z9" s="322">
        <f>COUNTIF(B9:Y10,"○")</f>
        <v>2</v>
      </c>
      <c r="AA9" s="337">
        <f>COUNTIF(B9:Y10,"×")</f>
        <v>1</v>
      </c>
      <c r="AB9" s="338">
        <f>COUNTIF(B9:Y10,"△")</f>
        <v>3</v>
      </c>
      <c r="AC9" s="321">
        <f>Z9*3+AB9</f>
        <v>9</v>
      </c>
      <c r="AD9" s="322">
        <f>SUM(B10,E10,H10,K10,N10,Q10,T10,W10)</f>
        <v>5</v>
      </c>
      <c r="AE9" s="337">
        <f>SUM(D10,J10,M10,P10,S10,V10,Y10)</f>
        <v>3</v>
      </c>
      <c r="AF9" s="338">
        <f>AD9-AE9</f>
        <v>2</v>
      </c>
      <c r="AG9" s="339">
        <v>3</v>
      </c>
      <c r="AH9" s="4"/>
      <c r="AI9" s="317" t="s">
        <v>0</v>
      </c>
      <c r="AJ9" s="317" t="s">
        <v>0</v>
      </c>
      <c r="AK9" s="317" t="s">
        <v>0</v>
      </c>
    </row>
    <row r="10" spans="1:37" ht="13.5">
      <c r="A10" s="304"/>
      <c r="B10" s="138">
        <v>1</v>
      </c>
      <c r="C10" s="133"/>
      <c r="D10" s="139">
        <v>1</v>
      </c>
      <c r="E10" s="329"/>
      <c r="F10" s="307"/>
      <c r="G10" s="308"/>
      <c r="H10" s="132">
        <f>G12</f>
        <v>1</v>
      </c>
      <c r="I10" s="133"/>
      <c r="J10" s="134">
        <f>E12</f>
        <v>0</v>
      </c>
      <c r="K10" s="132">
        <f>G14</f>
        <v>2</v>
      </c>
      <c r="L10" s="133"/>
      <c r="M10" s="134">
        <f>E14</f>
        <v>0</v>
      </c>
      <c r="N10" s="132">
        <f>G16</f>
        <v>1</v>
      </c>
      <c r="O10" s="133"/>
      <c r="P10" s="134">
        <f>E16</f>
        <v>1</v>
      </c>
      <c r="Q10" s="132">
        <f>G18</f>
        <v>0</v>
      </c>
      <c r="R10" s="133"/>
      <c r="S10" s="134">
        <f>E18</f>
        <v>0</v>
      </c>
      <c r="T10" s="135">
        <f>G20</f>
        <v>0</v>
      </c>
      <c r="U10" s="136"/>
      <c r="V10" s="137">
        <f>E20</f>
        <v>1</v>
      </c>
      <c r="W10" s="67"/>
      <c r="X10" s="72">
        <f>IF(W10="","",IF(W10=Y10,"△",IF(W10&gt;Y10,"○","×")))</f>
      </c>
      <c r="Y10" s="69"/>
      <c r="Z10" s="302"/>
      <c r="AA10" s="295"/>
      <c r="AB10" s="297"/>
      <c r="AC10" s="320"/>
      <c r="AD10" s="302"/>
      <c r="AE10" s="295"/>
      <c r="AF10" s="297"/>
      <c r="AG10" s="316"/>
      <c r="AH10" s="4"/>
      <c r="AI10" s="318"/>
      <c r="AJ10" s="318"/>
      <c r="AK10" s="318"/>
    </row>
    <row r="11" spans="1:37" ht="13.5">
      <c r="A11" s="323" t="s">
        <v>101</v>
      </c>
      <c r="B11" s="324" t="str">
        <f>IF(B12="","",IF(B12=D12,"△",IF(B12&gt;D12,"○","×")))</f>
        <v>○</v>
      </c>
      <c r="C11" s="324"/>
      <c r="D11" s="325"/>
      <c r="E11" s="340" t="str">
        <f>IF(E12="","",IF(E12=G12,"△",IF(E12&gt;G12,"○","×")))</f>
        <v>×</v>
      </c>
      <c r="F11" s="324"/>
      <c r="G11" s="325"/>
      <c r="H11" s="341"/>
      <c r="I11" s="342"/>
      <c r="J11" s="343"/>
      <c r="K11" s="330" t="str">
        <f>IF(K12="","",IF(K12=M12,"△",IF(K12&gt;M12,"○","×")))</f>
        <v>△</v>
      </c>
      <c r="L11" s="324"/>
      <c r="M11" s="325"/>
      <c r="N11" s="330" t="str">
        <f>IF(N12="","",IF(N12=P12,"△",IF(N12&gt;P12,"○","×")))</f>
        <v>△</v>
      </c>
      <c r="O11" s="324"/>
      <c r="P11" s="325"/>
      <c r="Q11" s="330" t="str">
        <f>IF(Q12="","",IF(Q12=S12,"△",IF(Q12&gt;S12,"○","×")))</f>
        <v>×</v>
      </c>
      <c r="R11" s="324"/>
      <c r="S11" s="325"/>
      <c r="T11" s="331" t="str">
        <f>IF(T12="","",IF(T12=V12,"△",IF(T12&gt;V12,"○","×")))</f>
        <v>×</v>
      </c>
      <c r="U11" s="332"/>
      <c r="V11" s="333"/>
      <c r="W11" s="334" t="s">
        <v>0</v>
      </c>
      <c r="X11" s="335"/>
      <c r="Y11" s="336"/>
      <c r="Z11" s="322">
        <f>COUNTIF(B11:Y12,"○")</f>
        <v>1</v>
      </c>
      <c r="AA11" s="337">
        <f>COUNTIF(B11:Y12,"×")</f>
        <v>3</v>
      </c>
      <c r="AB11" s="338">
        <f>COUNTIF(B11:Y12,"△")</f>
        <v>2</v>
      </c>
      <c r="AC11" s="321">
        <f>Z11*3+AB11</f>
        <v>5</v>
      </c>
      <c r="AD11" s="322">
        <f>SUM(E12,B12,K12,N12,Q12,T12,W12)</f>
        <v>6</v>
      </c>
      <c r="AE11" s="337">
        <f>SUM(G12,D12,M12,P12,S12,V12,Y12)</f>
        <v>7</v>
      </c>
      <c r="AF11" s="338">
        <f>AD11-AE11</f>
        <v>-1</v>
      </c>
      <c r="AG11" s="339">
        <v>5</v>
      </c>
      <c r="AH11" s="4"/>
      <c r="AI11" s="317" t="s">
        <v>0</v>
      </c>
      <c r="AJ11" s="317" t="s">
        <v>0</v>
      </c>
      <c r="AK11" s="317" t="s">
        <v>0</v>
      </c>
    </row>
    <row r="12" spans="1:37" ht="13.5">
      <c r="A12" s="304"/>
      <c r="B12" s="138">
        <v>3</v>
      </c>
      <c r="C12" s="133"/>
      <c r="D12" s="139">
        <v>0</v>
      </c>
      <c r="E12" s="140">
        <v>0</v>
      </c>
      <c r="F12" s="133"/>
      <c r="G12" s="139">
        <v>1</v>
      </c>
      <c r="H12" s="344"/>
      <c r="I12" s="345"/>
      <c r="J12" s="346"/>
      <c r="K12" s="132">
        <f>J14</f>
        <v>2</v>
      </c>
      <c r="L12" s="133"/>
      <c r="M12" s="134">
        <f>H14</f>
        <v>2</v>
      </c>
      <c r="N12" s="132">
        <f>J16</f>
        <v>0</v>
      </c>
      <c r="O12" s="133"/>
      <c r="P12" s="134">
        <f>H16</f>
        <v>0</v>
      </c>
      <c r="Q12" s="132">
        <f>J18</f>
        <v>1</v>
      </c>
      <c r="R12" s="133"/>
      <c r="S12" s="134">
        <f>H18</f>
        <v>2</v>
      </c>
      <c r="T12" s="135">
        <f>J20</f>
        <v>0</v>
      </c>
      <c r="U12" s="136"/>
      <c r="V12" s="137">
        <f>H20</f>
        <v>2</v>
      </c>
      <c r="W12" s="67"/>
      <c r="X12" s="72">
        <f>IF(W12="","",IF(W12=Y12,"△",IF(W12&gt;Y12,"○","×")))</f>
      </c>
      <c r="Y12" s="69"/>
      <c r="Z12" s="302"/>
      <c r="AA12" s="295"/>
      <c r="AB12" s="297"/>
      <c r="AC12" s="320"/>
      <c r="AD12" s="302"/>
      <c r="AE12" s="295"/>
      <c r="AF12" s="297"/>
      <c r="AG12" s="316"/>
      <c r="AH12" s="4"/>
      <c r="AI12" s="318"/>
      <c r="AJ12" s="318"/>
      <c r="AK12" s="318"/>
    </row>
    <row r="13" spans="1:37" ht="13.5">
      <c r="A13" s="323" t="s">
        <v>111</v>
      </c>
      <c r="B13" s="324" t="str">
        <f>IF(B14="","",IF(B14=D14,"△",IF(B14&gt;D14,"○","×")))</f>
        <v>○</v>
      </c>
      <c r="C13" s="324"/>
      <c r="D13" s="325"/>
      <c r="E13" s="340" t="str">
        <f>IF(E14="","",IF(E14=G14,"△",IF(E14&gt;G14,"○","×")))</f>
        <v>×</v>
      </c>
      <c r="F13" s="324"/>
      <c r="G13" s="325"/>
      <c r="H13" s="340" t="str">
        <f>IF(H14="","",IF(H14=J14,"△",IF(H14&gt;J14,"○","×")))</f>
        <v>△</v>
      </c>
      <c r="I13" s="324"/>
      <c r="J13" s="325"/>
      <c r="K13" s="341"/>
      <c r="L13" s="342"/>
      <c r="M13" s="343"/>
      <c r="N13" s="347" t="str">
        <f>IF(N14="","",IF(N14=P14,"△",IF(N14&gt;P14,"○","×")))</f>
        <v>○</v>
      </c>
      <c r="O13" s="348"/>
      <c r="P13" s="349"/>
      <c r="Q13" s="330" t="str">
        <f>IF(Q14="","",IF(Q14=S14,"△",IF(Q14&gt;S14,"○","×")))</f>
        <v>△</v>
      </c>
      <c r="R13" s="324"/>
      <c r="S13" s="325"/>
      <c r="T13" s="350" t="str">
        <f>IF(T14="","",IF(T14=V14,"△",IF(T14&gt;V14,"○","×")))</f>
        <v>×</v>
      </c>
      <c r="U13" s="351"/>
      <c r="V13" s="352"/>
      <c r="W13" s="334" t="s">
        <v>0</v>
      </c>
      <c r="X13" s="335"/>
      <c r="Y13" s="336"/>
      <c r="Z13" s="322">
        <f>COUNTIF(B13:Y14,"○")</f>
        <v>2</v>
      </c>
      <c r="AA13" s="337">
        <f>COUNTIF(B13:Y14,"×")</f>
        <v>2</v>
      </c>
      <c r="AB13" s="338">
        <f>COUNTIF(B13:Y14,"△")</f>
        <v>2</v>
      </c>
      <c r="AC13" s="321">
        <f>Z13*3+AB13</f>
        <v>8</v>
      </c>
      <c r="AD13" s="322">
        <f>SUM(E14,H14,B14,N14,Q14,T14,W14)</f>
        <v>6</v>
      </c>
      <c r="AE13" s="337">
        <f>SUM(G14,J14,D14,P14,S14,V14,Y14)</f>
        <v>7</v>
      </c>
      <c r="AF13" s="338">
        <f>AD13-AE13</f>
        <v>-1</v>
      </c>
      <c r="AG13" s="339">
        <v>4</v>
      </c>
      <c r="AH13" s="4"/>
      <c r="AI13" s="317" t="s">
        <v>0</v>
      </c>
      <c r="AJ13" s="317" t="s">
        <v>0</v>
      </c>
      <c r="AK13" s="317" t="s">
        <v>0</v>
      </c>
    </row>
    <row r="14" spans="1:37" ht="13.5">
      <c r="A14" s="304"/>
      <c r="B14" s="138">
        <v>2</v>
      </c>
      <c r="C14" s="141"/>
      <c r="D14" s="139">
        <v>0</v>
      </c>
      <c r="E14" s="140">
        <v>0</v>
      </c>
      <c r="F14" s="141"/>
      <c r="G14" s="139">
        <v>2</v>
      </c>
      <c r="H14" s="140">
        <v>2</v>
      </c>
      <c r="I14" s="141"/>
      <c r="J14" s="139">
        <v>2</v>
      </c>
      <c r="K14" s="344"/>
      <c r="L14" s="345"/>
      <c r="M14" s="346"/>
      <c r="N14" s="142">
        <f>M16</f>
        <v>1</v>
      </c>
      <c r="O14" s="141"/>
      <c r="P14" s="134">
        <f>K16</f>
        <v>0</v>
      </c>
      <c r="Q14" s="132">
        <f>M18</f>
        <v>1</v>
      </c>
      <c r="R14" s="133"/>
      <c r="S14" s="134">
        <f>K18</f>
        <v>1</v>
      </c>
      <c r="T14" s="135">
        <f>M20</f>
        <v>0</v>
      </c>
      <c r="U14" s="136"/>
      <c r="V14" s="137">
        <f>K20</f>
        <v>2</v>
      </c>
      <c r="W14" s="67"/>
      <c r="X14" s="72">
        <f>IF(W14="","",IF(W14=Y14,"△",IF(W14&gt;Y14,"○","×")))</f>
      </c>
      <c r="Y14" s="71"/>
      <c r="Z14" s="302"/>
      <c r="AA14" s="295"/>
      <c r="AB14" s="297"/>
      <c r="AC14" s="320"/>
      <c r="AD14" s="302"/>
      <c r="AE14" s="295"/>
      <c r="AF14" s="297"/>
      <c r="AG14" s="316"/>
      <c r="AH14" s="4"/>
      <c r="AI14" s="318"/>
      <c r="AJ14" s="318"/>
      <c r="AK14" s="318"/>
    </row>
    <row r="15" spans="1:37" ht="13.5">
      <c r="A15" s="323" t="s">
        <v>235</v>
      </c>
      <c r="B15" s="324" t="str">
        <f>IF(B16="","",IF(B16=D16,"△",IF(B16&gt;D16,"○","×")))</f>
        <v>△</v>
      </c>
      <c r="C15" s="324"/>
      <c r="D15" s="325"/>
      <c r="E15" s="340" t="str">
        <f>IF(E16="","",IF(E16=G16,"△",IF(E16&gt;G16,"○","×")))</f>
        <v>△</v>
      </c>
      <c r="F15" s="324"/>
      <c r="G15" s="325"/>
      <c r="H15" s="340" t="str">
        <f>IF(H16="","",IF(H16=J16,"△",IF(H16&gt;J16,"○","×")))</f>
        <v>△</v>
      </c>
      <c r="I15" s="324"/>
      <c r="J15" s="325"/>
      <c r="K15" s="340" t="str">
        <f>IF(K16="","",IF(K16=M16,"△",IF(K16&gt;M16,"○","×")))</f>
        <v>×</v>
      </c>
      <c r="L15" s="324"/>
      <c r="M15" s="325"/>
      <c r="N15" s="326"/>
      <c r="O15" s="327"/>
      <c r="P15" s="328"/>
      <c r="Q15" s="330" t="str">
        <f>IF(Q16="","",IF(Q16=S16,"△",IF(Q16&gt;S16,"○","×")))</f>
        <v>×</v>
      </c>
      <c r="R15" s="324"/>
      <c r="S15" s="325"/>
      <c r="T15" s="353" t="str">
        <f>IF(T16="","",IF(T16=V16,"△",IF(T16&gt;V16,"○","×")))</f>
        <v>△</v>
      </c>
      <c r="U15" s="354"/>
      <c r="V15" s="355"/>
      <c r="W15" s="334" t="s">
        <v>0</v>
      </c>
      <c r="X15" s="335"/>
      <c r="Y15" s="336"/>
      <c r="Z15" s="322">
        <f>COUNTIF(B15:Y16,"○")</f>
        <v>0</v>
      </c>
      <c r="AA15" s="337">
        <f>COUNTIF(B15:Y16,"×")</f>
        <v>2</v>
      </c>
      <c r="AB15" s="338">
        <f>COUNTIF(B15:Y16,"△")</f>
        <v>4</v>
      </c>
      <c r="AC15" s="321">
        <f>Z15*3+AB15</f>
        <v>4</v>
      </c>
      <c r="AD15" s="322">
        <f>SUM(E16,H16,K16,B16,Q16,T16,W16)</f>
        <v>2</v>
      </c>
      <c r="AE15" s="337">
        <f>SUM(G16,J16,M16,D16,S16,V16,Y16)</f>
        <v>6</v>
      </c>
      <c r="AF15" s="338">
        <f>AD15-AE15</f>
        <v>-4</v>
      </c>
      <c r="AG15" s="339">
        <v>6</v>
      </c>
      <c r="AH15" s="4"/>
      <c r="AI15" s="317" t="s">
        <v>0</v>
      </c>
      <c r="AJ15" s="317" t="s">
        <v>0</v>
      </c>
      <c r="AK15" s="317" t="s">
        <v>0</v>
      </c>
    </row>
    <row r="16" spans="1:37" ht="13.5">
      <c r="A16" s="304"/>
      <c r="B16" s="138">
        <v>1</v>
      </c>
      <c r="C16" s="141"/>
      <c r="D16" s="139">
        <v>1</v>
      </c>
      <c r="E16" s="140">
        <v>1</v>
      </c>
      <c r="F16" s="141"/>
      <c r="G16" s="139">
        <v>1</v>
      </c>
      <c r="H16" s="140">
        <v>0</v>
      </c>
      <c r="I16" s="141"/>
      <c r="J16" s="139">
        <v>0</v>
      </c>
      <c r="K16" s="140">
        <v>0</v>
      </c>
      <c r="L16" s="141"/>
      <c r="M16" s="139">
        <v>1</v>
      </c>
      <c r="N16" s="329"/>
      <c r="O16" s="307"/>
      <c r="P16" s="308"/>
      <c r="Q16" s="142">
        <f>P18</f>
        <v>0</v>
      </c>
      <c r="R16" s="141"/>
      <c r="S16" s="143">
        <f>N18</f>
        <v>3</v>
      </c>
      <c r="T16" s="144">
        <f>P20</f>
        <v>0</v>
      </c>
      <c r="U16" s="145"/>
      <c r="V16" s="146">
        <f>N20</f>
        <v>0</v>
      </c>
      <c r="W16" s="70"/>
      <c r="X16" s="72">
        <f>IF(W16="","",IF(W16=Y16,"△",IF(W16&gt;Y16,"○","×")))</f>
      </c>
      <c r="Y16" s="71"/>
      <c r="Z16" s="302"/>
      <c r="AA16" s="295"/>
      <c r="AB16" s="297"/>
      <c r="AC16" s="320"/>
      <c r="AD16" s="302"/>
      <c r="AE16" s="295"/>
      <c r="AF16" s="297"/>
      <c r="AG16" s="316"/>
      <c r="AH16" s="4"/>
      <c r="AI16" s="318"/>
      <c r="AJ16" s="318"/>
      <c r="AK16" s="318"/>
    </row>
    <row r="17" spans="1:37" ht="13.5">
      <c r="A17" s="323" t="s">
        <v>69</v>
      </c>
      <c r="B17" s="313" t="str">
        <f>IF(B18="","",IF(B18=D18,"△",IF(B18&gt;D18,"○","×")))</f>
        <v>○</v>
      </c>
      <c r="C17" s="313"/>
      <c r="D17" s="314"/>
      <c r="E17" s="360" t="str">
        <f>IF(E18="","",IF(E18=G18,"△",IF(E18&gt;G18,"○","×")))</f>
        <v>△</v>
      </c>
      <c r="F17" s="313"/>
      <c r="G17" s="314"/>
      <c r="H17" s="360" t="str">
        <f>IF(H18="","",IF(H18=J18,"△",IF(H18&gt;J18,"○","×")))</f>
        <v>○</v>
      </c>
      <c r="I17" s="313"/>
      <c r="J17" s="314"/>
      <c r="K17" s="360" t="str">
        <f>IF(K18="","",IF(K18=M18,"△",IF(K18&gt;M18,"○","×")))</f>
        <v>△</v>
      </c>
      <c r="L17" s="313"/>
      <c r="M17" s="314"/>
      <c r="N17" s="360" t="str">
        <f>IF(N18="","",IF(N18=P18,"△",IF(N18&gt;P18,"○","×")))</f>
        <v>○</v>
      </c>
      <c r="O17" s="313"/>
      <c r="P17" s="314"/>
      <c r="Q17" s="356"/>
      <c r="R17" s="305"/>
      <c r="S17" s="306"/>
      <c r="T17" s="357" t="str">
        <f>IF(T18="","",IF(T18=V18,"△",IF(T18&gt;V18,"○","×")))</f>
        <v>△</v>
      </c>
      <c r="U17" s="358"/>
      <c r="V17" s="359"/>
      <c r="W17" s="334" t="s">
        <v>0</v>
      </c>
      <c r="X17" s="335"/>
      <c r="Y17" s="336"/>
      <c r="Z17" s="322">
        <f>COUNTIF(B17:Y18,"○")</f>
        <v>3</v>
      </c>
      <c r="AA17" s="337">
        <f>COUNTIF(B17:Y18,"×")</f>
        <v>0</v>
      </c>
      <c r="AB17" s="338">
        <f>COUNTIF(B17:Y18,"△")</f>
        <v>3</v>
      </c>
      <c r="AC17" s="321">
        <f>Z17*3+AB17</f>
        <v>12</v>
      </c>
      <c r="AD17" s="322">
        <f>SUM(E18,H18,K18,N18,B18,T18,W18)</f>
        <v>10</v>
      </c>
      <c r="AE17" s="337">
        <f>SUM(G18,J18,M18,P18,D18,V18,Y18)</f>
        <v>4</v>
      </c>
      <c r="AF17" s="338">
        <f>AD17-AE17</f>
        <v>6</v>
      </c>
      <c r="AG17" s="339">
        <v>2</v>
      </c>
      <c r="AH17" s="4"/>
      <c r="AI17" s="317" t="s">
        <v>0</v>
      </c>
      <c r="AJ17" s="317" t="s">
        <v>0</v>
      </c>
      <c r="AK17" s="317" t="s">
        <v>0</v>
      </c>
    </row>
    <row r="18" spans="1:37" ht="13.5">
      <c r="A18" s="304"/>
      <c r="B18" s="147">
        <v>3</v>
      </c>
      <c r="C18" s="133"/>
      <c r="D18" s="148">
        <v>1</v>
      </c>
      <c r="E18" s="140">
        <v>0</v>
      </c>
      <c r="F18" s="141"/>
      <c r="G18" s="139">
        <v>0</v>
      </c>
      <c r="H18" s="140">
        <v>2</v>
      </c>
      <c r="I18" s="141"/>
      <c r="J18" s="139">
        <v>1</v>
      </c>
      <c r="K18" s="140">
        <v>1</v>
      </c>
      <c r="L18" s="141"/>
      <c r="M18" s="139">
        <v>1</v>
      </c>
      <c r="N18" s="140">
        <v>3</v>
      </c>
      <c r="O18" s="141"/>
      <c r="P18" s="139">
        <v>0</v>
      </c>
      <c r="Q18" s="356"/>
      <c r="R18" s="305"/>
      <c r="S18" s="306"/>
      <c r="T18" s="144">
        <f>S20</f>
        <v>1</v>
      </c>
      <c r="U18" s="145"/>
      <c r="V18" s="146">
        <f>Q20</f>
        <v>1</v>
      </c>
      <c r="W18" s="70"/>
      <c r="X18" s="72">
        <f>IF(W18="","",IF(W18=Y18,"△",IF(W18&gt;Y18,"○","×")))</f>
      </c>
      <c r="Y18" s="71"/>
      <c r="Z18" s="302"/>
      <c r="AA18" s="295"/>
      <c r="AB18" s="297"/>
      <c r="AC18" s="320"/>
      <c r="AD18" s="302"/>
      <c r="AE18" s="295"/>
      <c r="AF18" s="297"/>
      <c r="AG18" s="316"/>
      <c r="AH18" s="4"/>
      <c r="AI18" s="318"/>
      <c r="AJ18" s="318"/>
      <c r="AK18" s="318"/>
    </row>
    <row r="19" spans="1:37" ht="13.5" customHeight="1">
      <c r="A19" s="323" t="s">
        <v>124</v>
      </c>
      <c r="B19" s="324" t="str">
        <f>IF(B20="","",IF(B20=D20,"△",IF(B20&gt;D20,"○","×")))</f>
        <v>○</v>
      </c>
      <c r="C19" s="324"/>
      <c r="D19" s="325"/>
      <c r="E19" s="340" t="str">
        <f>IF(E20="","",IF(E20=G20,"△",IF(E20&gt;G20,"○","×")))</f>
        <v>○</v>
      </c>
      <c r="F19" s="324"/>
      <c r="G19" s="325"/>
      <c r="H19" s="340" t="str">
        <f>IF(H20="","",IF(H20=J20,"△",IF(H20&gt;J20,"○","×")))</f>
        <v>○</v>
      </c>
      <c r="I19" s="324"/>
      <c r="J19" s="325"/>
      <c r="K19" s="340" t="str">
        <f>IF(K20="","",IF(K20=M20,"△",IF(K20&gt;M20,"○","×")))</f>
        <v>○</v>
      </c>
      <c r="L19" s="324"/>
      <c r="M19" s="325"/>
      <c r="N19" s="340" t="str">
        <f>IF(N20="","",IF(N20=P20,"△",IF(N20&gt;P20,"○","×")))</f>
        <v>△</v>
      </c>
      <c r="O19" s="324"/>
      <c r="P19" s="325"/>
      <c r="Q19" s="340" t="str">
        <f>IF(Q20="","",IF(Q20=S20,"△",IF(Q20&gt;S20,"○","×")))</f>
        <v>△</v>
      </c>
      <c r="R19" s="324"/>
      <c r="S19" s="325"/>
      <c r="T19" s="361"/>
      <c r="U19" s="362"/>
      <c r="V19" s="363"/>
      <c r="W19" s="334" t="s">
        <v>0</v>
      </c>
      <c r="X19" s="335"/>
      <c r="Y19" s="336"/>
      <c r="Z19" s="322">
        <f>COUNTIF(B19:Y20,"○")</f>
        <v>4</v>
      </c>
      <c r="AA19" s="337">
        <f>COUNTIF(B19:Y20,"×")</f>
        <v>0</v>
      </c>
      <c r="AB19" s="338">
        <f>COUNTIF(B19:Y20,"△")</f>
        <v>2</v>
      </c>
      <c r="AC19" s="321">
        <f>Z19*3+AB19</f>
        <v>14</v>
      </c>
      <c r="AD19" s="322">
        <f>SUM(E20,H20,K20,N20,Q20,B20,W20)</f>
        <v>10</v>
      </c>
      <c r="AE19" s="337">
        <f>SUM(G20,J20,M20,P20,S20,D20,Y20)</f>
        <v>2</v>
      </c>
      <c r="AF19" s="338">
        <f>AD19-AE19</f>
        <v>8</v>
      </c>
      <c r="AG19" s="339">
        <v>1</v>
      </c>
      <c r="AH19" s="4"/>
      <c r="AI19" s="317" t="s">
        <v>0</v>
      </c>
      <c r="AJ19" s="317" t="s">
        <v>0</v>
      </c>
      <c r="AK19" s="317" t="s">
        <v>0</v>
      </c>
    </row>
    <row r="20" spans="1:37" ht="13.5" customHeight="1" thickBot="1">
      <c r="A20" s="367"/>
      <c r="B20" s="149">
        <v>4</v>
      </c>
      <c r="C20" s="150"/>
      <c r="D20" s="151">
        <v>1</v>
      </c>
      <c r="E20" s="152">
        <v>1</v>
      </c>
      <c r="F20" s="150"/>
      <c r="G20" s="151">
        <v>0</v>
      </c>
      <c r="H20" s="152">
        <v>2</v>
      </c>
      <c r="I20" s="150"/>
      <c r="J20" s="151">
        <v>0</v>
      </c>
      <c r="K20" s="152">
        <v>2</v>
      </c>
      <c r="L20" s="150"/>
      <c r="M20" s="151">
        <v>0</v>
      </c>
      <c r="N20" s="152">
        <v>0</v>
      </c>
      <c r="O20" s="150"/>
      <c r="P20" s="151">
        <v>0</v>
      </c>
      <c r="Q20" s="152">
        <v>1</v>
      </c>
      <c r="R20" s="150"/>
      <c r="S20" s="151">
        <v>1</v>
      </c>
      <c r="T20" s="364"/>
      <c r="U20" s="365"/>
      <c r="V20" s="366"/>
      <c r="W20" s="70"/>
      <c r="X20" s="72">
        <f>IF(W20="","",IF(W20=Y20,"△",IF(W20&gt;Y20,"○","×")))</f>
      </c>
      <c r="Y20" s="71"/>
      <c r="Z20" s="302"/>
      <c r="AA20" s="295"/>
      <c r="AB20" s="297"/>
      <c r="AC20" s="320"/>
      <c r="AD20" s="302"/>
      <c r="AE20" s="295"/>
      <c r="AF20" s="297"/>
      <c r="AG20" s="316"/>
      <c r="AH20" s="4"/>
      <c r="AI20" s="318"/>
      <c r="AJ20" s="318"/>
      <c r="AK20" s="318"/>
    </row>
    <row r="21" spans="1:37" ht="13.5" customHeight="1">
      <c r="A21" s="368" t="s">
        <v>0</v>
      </c>
      <c r="B21" s="370" t="s">
        <v>0</v>
      </c>
      <c r="C21" s="335"/>
      <c r="D21" s="371"/>
      <c r="E21" s="334" t="s">
        <v>0</v>
      </c>
      <c r="F21" s="335"/>
      <c r="G21" s="371"/>
      <c r="H21" s="334" t="s">
        <v>0</v>
      </c>
      <c r="I21" s="335"/>
      <c r="J21" s="371"/>
      <c r="K21" s="334" t="s">
        <v>0</v>
      </c>
      <c r="L21" s="335"/>
      <c r="M21" s="371"/>
      <c r="N21" s="334" t="s">
        <v>0</v>
      </c>
      <c r="O21" s="335"/>
      <c r="P21" s="371"/>
      <c r="Q21" s="334" t="s">
        <v>0</v>
      </c>
      <c r="R21" s="335"/>
      <c r="S21" s="371"/>
      <c r="T21" s="334" t="s">
        <v>0</v>
      </c>
      <c r="U21" s="335"/>
      <c r="V21" s="371"/>
      <c r="W21" s="374"/>
      <c r="X21" s="375"/>
      <c r="Y21" s="376"/>
      <c r="Z21" s="322">
        <f>COUNTIF(B21:Y22,"○")</f>
        <v>0</v>
      </c>
      <c r="AA21" s="337">
        <f>COUNTIF(B21:Y22,"×")</f>
        <v>0</v>
      </c>
      <c r="AB21" s="338">
        <f>COUNTIF(B21:Y22,"△")</f>
        <v>0</v>
      </c>
      <c r="AC21" s="321">
        <f>Z21*3+AB21</f>
        <v>0</v>
      </c>
      <c r="AD21" s="322">
        <f>SUM(E22,H22,K22,N22,Q22,T22,B22)</f>
        <v>0</v>
      </c>
      <c r="AE21" s="337">
        <f>SUM(G22,J22,M22,P22,S22,V22,D22)</f>
        <v>0</v>
      </c>
      <c r="AF21" s="338">
        <f>AD21-AE21</f>
        <v>0</v>
      </c>
      <c r="AG21" s="381" t="s">
        <v>0</v>
      </c>
      <c r="AH21" s="4"/>
      <c r="AI21" s="317" t="s">
        <v>0</v>
      </c>
      <c r="AJ21" s="317" t="s">
        <v>0</v>
      </c>
      <c r="AK21" s="317" t="s">
        <v>0</v>
      </c>
    </row>
    <row r="22" spans="1:37" ht="13.5" customHeight="1" thickBot="1">
      <c r="A22" s="369"/>
      <c r="B22" s="73">
        <f>IF(Y8="","",Y8)</f>
      </c>
      <c r="C22" s="74">
        <f>IF(B22="","",IF(B22=D22,"△",IF(B22&gt;D22,"○","×")))</f>
      </c>
      <c r="D22" s="75">
        <f>IF(W8="","",W8)</f>
      </c>
      <c r="E22" s="76">
        <f>IF(Y10="","",Y10)</f>
      </c>
      <c r="F22" s="74">
        <f>IF(E22="","",IF(E22=G22,"△",IF(E22&gt;G22,"○","×")))</f>
      </c>
      <c r="G22" s="75">
        <f>IF(W10="","",W10)</f>
      </c>
      <c r="H22" s="76">
        <f>IF(Y12="","",Y12)</f>
      </c>
      <c r="I22" s="74">
        <f>IF(H22="","",IF(H22=J22,"△",IF(H22&gt;J22,"○","×")))</f>
      </c>
      <c r="J22" s="75">
        <f>IF(W12="","",W12)</f>
      </c>
      <c r="K22" s="76">
        <f>IF(Y14="","",Y14)</f>
      </c>
      <c r="L22" s="74">
        <f>IF(K22="","",IF(K22=M22,"△",IF(K22&gt;M22,"○","×")))</f>
      </c>
      <c r="M22" s="75">
        <f>IF(W14="","",W14)</f>
      </c>
      <c r="N22" s="76">
        <f>IF(Y16="","",Y16)</f>
      </c>
      <c r="O22" s="74">
        <f>IF(N22="","",IF(N22=P22,"△",IF(N22&gt;P22,"○","×")))</f>
      </c>
      <c r="P22" s="75">
        <f>IF(W16="","",W16)</f>
      </c>
      <c r="Q22" s="76">
        <f>IF(Y18="","",Y18)</f>
      </c>
      <c r="R22" s="74">
        <f>IF(Q22="","",IF(Q22=S22,"△",IF(Q22&gt;S22,"○","×")))</f>
      </c>
      <c r="S22" s="75">
        <f>IF(W18="","",W18)</f>
      </c>
      <c r="T22" s="76">
        <f>IF(Y20="","",Y20)</f>
      </c>
      <c r="U22" s="74">
        <f>IF(T22="","",IF(T22=V22,"△",IF(T22&gt;V22,"○","×")))</f>
      </c>
      <c r="V22" s="75">
        <f>IF(W20="","",W20)</f>
      </c>
      <c r="W22" s="377"/>
      <c r="X22" s="378"/>
      <c r="Y22" s="379"/>
      <c r="Z22" s="380"/>
      <c r="AA22" s="372"/>
      <c r="AB22" s="373"/>
      <c r="AC22" s="386"/>
      <c r="AD22" s="380"/>
      <c r="AE22" s="372"/>
      <c r="AF22" s="373"/>
      <c r="AG22" s="382"/>
      <c r="AH22" s="4"/>
      <c r="AI22" s="318"/>
      <c r="AJ22" s="318"/>
      <c r="AK22" s="318"/>
    </row>
    <row r="23" spans="26:33" ht="13.5" customHeight="1">
      <c r="Z23" s="174"/>
      <c r="AA23" s="174"/>
      <c r="AB23" s="174"/>
      <c r="AC23" s="174"/>
      <c r="AD23" s="174"/>
      <c r="AE23" s="174"/>
      <c r="AF23" s="174"/>
      <c r="AG23" s="174"/>
    </row>
    <row r="24" spans="1:33" ht="18.75" customHeight="1">
      <c r="A24" s="2">
        <v>6</v>
      </c>
      <c r="B24" s="2" t="s">
        <v>4</v>
      </c>
      <c r="C24" s="272" t="s">
        <v>23</v>
      </c>
      <c r="D24" s="272"/>
      <c r="E24" s="3" t="s">
        <v>24</v>
      </c>
      <c r="F24" s="24"/>
      <c r="G24" s="4"/>
      <c r="H24" s="273" t="s">
        <v>0</v>
      </c>
      <c r="I24" s="273"/>
      <c r="J24" s="273"/>
      <c r="K24" s="273"/>
      <c r="L24" s="25"/>
      <c r="M24" s="4"/>
      <c r="N24" s="4"/>
      <c r="O24" s="25"/>
      <c r="P24" s="4"/>
      <c r="Q24" s="4"/>
      <c r="R24" s="25"/>
      <c r="S24" s="4"/>
      <c r="T24" s="4"/>
      <c r="U24" s="25"/>
      <c r="V24" s="4"/>
      <c r="W24" s="4"/>
      <c r="X24" s="25"/>
      <c r="Y24" s="4"/>
      <c r="Z24" s="176"/>
      <c r="AA24" s="176"/>
      <c r="AB24" s="176"/>
      <c r="AC24" s="176"/>
      <c r="AD24" s="174"/>
      <c r="AE24" s="174"/>
      <c r="AF24" s="174"/>
      <c r="AG24" s="174"/>
    </row>
    <row r="25" spans="1:40" ht="11.25" customHeight="1" thickBot="1">
      <c r="A25" s="4"/>
      <c r="B25" s="4"/>
      <c r="C25" s="25"/>
      <c r="D25" s="4"/>
      <c r="E25" s="4"/>
      <c r="F25" s="25"/>
      <c r="G25" s="4"/>
      <c r="H25" s="4"/>
      <c r="I25" s="25"/>
      <c r="J25" s="4"/>
      <c r="K25" s="4"/>
      <c r="L25" s="25"/>
      <c r="M25" s="4"/>
      <c r="N25" s="4"/>
      <c r="O25" s="25"/>
      <c r="P25" s="4"/>
      <c r="Q25" s="5"/>
      <c r="R25" s="29"/>
      <c r="S25" s="5"/>
      <c r="T25" s="5"/>
      <c r="U25" s="29"/>
      <c r="V25" s="5"/>
      <c r="W25" s="5"/>
      <c r="X25" s="29"/>
      <c r="Y25" s="6"/>
      <c r="Z25" s="177"/>
      <c r="AA25" s="178" t="s">
        <v>7</v>
      </c>
      <c r="AB25" s="178">
        <v>21</v>
      </c>
      <c r="AC25" s="179" t="s">
        <v>8</v>
      </c>
      <c r="AD25" s="174"/>
      <c r="AE25" s="174"/>
      <c r="AF25" s="174"/>
      <c r="AG25" s="174"/>
      <c r="AI25" s="383" t="s">
        <v>25</v>
      </c>
      <c r="AJ25" s="383"/>
      <c r="AK25" s="383"/>
      <c r="AL25" s="7"/>
      <c r="AM25" s="7"/>
      <c r="AN25" s="7"/>
    </row>
    <row r="26" spans="1:33" ht="14.25" thickBot="1">
      <c r="A26" s="8">
        <v>7</v>
      </c>
      <c r="B26" s="4" t="s">
        <v>26</v>
      </c>
      <c r="C26" s="25"/>
      <c r="D26" s="4"/>
      <c r="E26" s="4"/>
      <c r="F26" s="25"/>
      <c r="G26" s="4"/>
      <c r="H26" s="4"/>
      <c r="I26" s="25"/>
      <c r="J26" s="4"/>
      <c r="K26" s="4"/>
      <c r="L26" s="25"/>
      <c r="M26" s="4"/>
      <c r="N26" s="9"/>
      <c r="O26" s="25"/>
      <c r="P26" s="257" t="s">
        <v>11</v>
      </c>
      <c r="Q26" s="257"/>
      <c r="R26" s="257"/>
      <c r="S26" s="257"/>
      <c r="T26" s="44">
        <v>21</v>
      </c>
      <c r="U26" s="25"/>
      <c r="V26" s="258" t="s">
        <v>12</v>
      </c>
      <c r="W26" s="258"/>
      <c r="X26" s="258"/>
      <c r="Y26" s="10">
        <f>AB25-T26</f>
        <v>0</v>
      </c>
      <c r="Z26" s="176"/>
      <c r="AA26" s="176"/>
      <c r="AB26" s="176"/>
      <c r="AC26" s="176"/>
      <c r="AD26" s="174"/>
      <c r="AE26" s="174"/>
      <c r="AF26" s="174"/>
      <c r="AG26" s="174"/>
    </row>
    <row r="27" spans="1:37" ht="13.5" customHeight="1">
      <c r="A27" s="274"/>
      <c r="B27" s="276" t="str">
        <f>A29</f>
        <v>英賀保A</v>
      </c>
      <c r="C27" s="259"/>
      <c r="D27" s="259"/>
      <c r="E27" s="259" t="str">
        <f>A31</f>
        <v>妻鹿</v>
      </c>
      <c r="F27" s="259"/>
      <c r="G27" s="259"/>
      <c r="H27" s="259" t="str">
        <f>A33</f>
        <v>大津茂</v>
      </c>
      <c r="I27" s="259"/>
      <c r="J27" s="259"/>
      <c r="K27" s="259" t="str">
        <f>A35</f>
        <v>大塩</v>
      </c>
      <c r="L27" s="259"/>
      <c r="M27" s="259"/>
      <c r="N27" s="259" t="str">
        <f>A37</f>
        <v>御国野</v>
      </c>
      <c r="O27" s="259"/>
      <c r="P27" s="259"/>
      <c r="Q27" s="259" t="str">
        <f>A39</f>
        <v>山田</v>
      </c>
      <c r="R27" s="259"/>
      <c r="S27" s="259"/>
      <c r="T27" s="278" t="str">
        <f>A41</f>
        <v>香寺</v>
      </c>
      <c r="U27" s="278"/>
      <c r="V27" s="278"/>
      <c r="W27" s="280" t="s">
        <v>0</v>
      </c>
      <c r="X27" s="281"/>
      <c r="Y27" s="282"/>
      <c r="Z27" s="387" t="s">
        <v>13</v>
      </c>
      <c r="AA27" s="389" t="s">
        <v>14</v>
      </c>
      <c r="AB27" s="391" t="s">
        <v>15</v>
      </c>
      <c r="AC27" s="393" t="s">
        <v>16</v>
      </c>
      <c r="AD27" s="387" t="s">
        <v>17</v>
      </c>
      <c r="AE27" s="389" t="s">
        <v>18</v>
      </c>
      <c r="AF27" s="391" t="s">
        <v>19</v>
      </c>
      <c r="AG27" s="261" t="s">
        <v>2</v>
      </c>
      <c r="AI27" s="384" t="s">
        <v>20</v>
      </c>
      <c r="AJ27" s="384" t="s">
        <v>21</v>
      </c>
      <c r="AK27" s="384" t="s">
        <v>22</v>
      </c>
    </row>
    <row r="28" spans="1:37" ht="14.25" thickBot="1">
      <c r="A28" s="275"/>
      <c r="B28" s="277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79"/>
      <c r="U28" s="279"/>
      <c r="V28" s="279"/>
      <c r="W28" s="283"/>
      <c r="X28" s="284"/>
      <c r="Y28" s="285"/>
      <c r="Z28" s="388"/>
      <c r="AA28" s="390"/>
      <c r="AB28" s="392"/>
      <c r="AC28" s="394"/>
      <c r="AD28" s="388"/>
      <c r="AE28" s="390"/>
      <c r="AF28" s="392"/>
      <c r="AG28" s="262"/>
      <c r="AI28" s="385"/>
      <c r="AJ28" s="385"/>
      <c r="AK28" s="385"/>
    </row>
    <row r="29" spans="1:37" ht="13.5">
      <c r="A29" s="303" t="s">
        <v>105</v>
      </c>
      <c r="B29" s="305"/>
      <c r="C29" s="305"/>
      <c r="D29" s="306"/>
      <c r="E29" s="309" t="str">
        <f>IF(E30="","",IF(E30=G30,"△",IF(E30&gt;G30,"○","×")))</f>
        <v>×</v>
      </c>
      <c r="F29" s="310"/>
      <c r="G29" s="311"/>
      <c r="H29" s="312" t="str">
        <f>IF(H30="","",IF(H30=J30,"△",IF(H30&gt;J30,"○","×")))</f>
        <v>○</v>
      </c>
      <c r="I29" s="313"/>
      <c r="J29" s="314"/>
      <c r="K29" s="309" t="str">
        <f>IF(K30="","",IF(K30=M30,"△",IF(K30&gt;M30,"○","×")))</f>
        <v>○</v>
      </c>
      <c r="L29" s="310"/>
      <c r="M29" s="311"/>
      <c r="N29" s="286" t="str">
        <f>IF(N30="","",IF(N30=P30,"△",IF(N30&gt;P30,"○","×")))</f>
        <v>○</v>
      </c>
      <c r="O29" s="287"/>
      <c r="P29" s="288"/>
      <c r="Q29" s="286" t="str">
        <f>IF(Q30="","",IF(Q30=S30,"△",IF(Q30&gt;S30,"○","×")))</f>
        <v>△</v>
      </c>
      <c r="R29" s="287"/>
      <c r="S29" s="288"/>
      <c r="T29" s="289" t="str">
        <f>IF(T30="","",IF(T30=V30,"△",IF(T30&gt;V30,"○","×")))</f>
        <v>○</v>
      </c>
      <c r="U29" s="290"/>
      <c r="V29" s="291"/>
      <c r="W29" s="401" t="s">
        <v>0</v>
      </c>
      <c r="X29" s="402"/>
      <c r="Y29" s="403"/>
      <c r="Z29" s="404">
        <f>COUNTIF(B29:Y30,"○")</f>
        <v>4</v>
      </c>
      <c r="AA29" s="406">
        <f>COUNTIF(B29:Y30,"×")</f>
        <v>1</v>
      </c>
      <c r="AB29" s="399">
        <f>COUNTIF(B29:Y30,"△")</f>
        <v>1</v>
      </c>
      <c r="AC29" s="408">
        <f>Z29*3+AB29</f>
        <v>13</v>
      </c>
      <c r="AD29" s="301">
        <f>SUM(E30,H30,K30,N30,Q30,T30,W30)</f>
        <v>5</v>
      </c>
      <c r="AE29" s="294">
        <f>SUM(G30,J30,M30,P30,S30,V30,Y30)</f>
        <v>1</v>
      </c>
      <c r="AF29" s="399">
        <f>AD29-AE29</f>
        <v>4</v>
      </c>
      <c r="AG29" s="395">
        <v>2</v>
      </c>
      <c r="AI29" s="397" t="s">
        <v>0</v>
      </c>
      <c r="AJ29" s="397" t="s">
        <v>0</v>
      </c>
      <c r="AK29" s="397" t="s">
        <v>0</v>
      </c>
    </row>
    <row r="30" spans="1:37" ht="13.5">
      <c r="A30" s="304"/>
      <c r="B30" s="307"/>
      <c r="C30" s="307"/>
      <c r="D30" s="308"/>
      <c r="E30" s="132">
        <f>D32</f>
        <v>0</v>
      </c>
      <c r="F30" s="133"/>
      <c r="G30" s="134">
        <f>B32</f>
        <v>1</v>
      </c>
      <c r="H30" s="132">
        <f>D34</f>
        <v>1</v>
      </c>
      <c r="I30" s="133"/>
      <c r="J30" s="134">
        <f>B34</f>
        <v>0</v>
      </c>
      <c r="K30" s="132">
        <f>D36</f>
        <v>2</v>
      </c>
      <c r="L30" s="133"/>
      <c r="M30" s="134">
        <f>B36</f>
        <v>0</v>
      </c>
      <c r="N30" s="132">
        <f>D38</f>
        <v>1</v>
      </c>
      <c r="O30" s="133"/>
      <c r="P30" s="134">
        <f>B38</f>
        <v>0</v>
      </c>
      <c r="Q30" s="132">
        <f>D40</f>
        <v>0</v>
      </c>
      <c r="R30" s="133"/>
      <c r="S30" s="134">
        <f>B40</f>
        <v>0</v>
      </c>
      <c r="T30" s="135">
        <f>D42</f>
        <v>1</v>
      </c>
      <c r="U30" s="136"/>
      <c r="V30" s="137">
        <f>B42</f>
        <v>0</v>
      </c>
      <c r="W30" s="67"/>
      <c r="X30" s="68">
        <f>IF(W30="","",IF(W30=Y30,"△",IF(W30&gt;Y30,"○","×")))</f>
      </c>
      <c r="Y30" s="69"/>
      <c r="Z30" s="405"/>
      <c r="AA30" s="407"/>
      <c r="AB30" s="400"/>
      <c r="AC30" s="409"/>
      <c r="AD30" s="302"/>
      <c r="AE30" s="295"/>
      <c r="AF30" s="400"/>
      <c r="AG30" s="396"/>
      <c r="AI30" s="398"/>
      <c r="AJ30" s="398"/>
      <c r="AK30" s="398"/>
    </row>
    <row r="31" spans="1:37" ht="13.5">
      <c r="A31" s="323" t="s">
        <v>57</v>
      </c>
      <c r="B31" s="324" t="str">
        <f>IF(B32="","",IF(B32=D32,"△",IF(B32&gt;D32,"○","×")))</f>
        <v>○</v>
      </c>
      <c r="C31" s="324"/>
      <c r="D31" s="325"/>
      <c r="E31" s="326"/>
      <c r="F31" s="327"/>
      <c r="G31" s="328"/>
      <c r="H31" s="330" t="str">
        <f>IF(H32="","",IF(H32=J32,"△",IF(H32&gt;J32,"○","×")))</f>
        <v>○</v>
      </c>
      <c r="I31" s="324"/>
      <c r="J31" s="325"/>
      <c r="K31" s="330" t="str">
        <f>IF(K32="","",IF(K32=M32,"△",IF(K32&gt;M32,"○","×")))</f>
        <v>○</v>
      </c>
      <c r="L31" s="324"/>
      <c r="M31" s="325"/>
      <c r="N31" s="330" t="str">
        <f>IF(N32="","",IF(N32=P32,"△",IF(N32&gt;P32,"○","×")))</f>
        <v>○</v>
      </c>
      <c r="O31" s="324"/>
      <c r="P31" s="325"/>
      <c r="Q31" s="330" t="str">
        <f>IF(Q32="","",IF(Q32=S32,"△",IF(Q32&gt;S32,"○","×")))</f>
        <v>○</v>
      </c>
      <c r="R31" s="324"/>
      <c r="S31" s="325"/>
      <c r="T31" s="331" t="str">
        <f>IF(T32="","",IF(T32=V32,"△",IF(T32&gt;V32,"○","×")))</f>
        <v>○</v>
      </c>
      <c r="U31" s="332"/>
      <c r="V31" s="333"/>
      <c r="W31" s="410" t="s">
        <v>0</v>
      </c>
      <c r="X31" s="411"/>
      <c r="Y31" s="412"/>
      <c r="Z31" s="413">
        <f>COUNTIF(B31:Y32,"○")</f>
        <v>6</v>
      </c>
      <c r="AA31" s="414">
        <f>COUNTIF(B31:Y32,"×")</f>
        <v>0</v>
      </c>
      <c r="AB31" s="415">
        <f>COUNTIF(B31:Y32,"△")</f>
        <v>0</v>
      </c>
      <c r="AC31" s="416">
        <f>Z31*3+AB31</f>
        <v>18</v>
      </c>
      <c r="AD31" s="322">
        <f>SUM(B32,E32,H32,K32,N32,Q32,T32,W32)</f>
        <v>18</v>
      </c>
      <c r="AE31" s="337">
        <f>SUM(D32,J32,M32,P32,S32,V32,Y32)</f>
        <v>3</v>
      </c>
      <c r="AF31" s="415">
        <f>AD31-AE31</f>
        <v>15</v>
      </c>
      <c r="AG31" s="381">
        <v>1</v>
      </c>
      <c r="AI31" s="397" t="s">
        <v>0</v>
      </c>
      <c r="AJ31" s="397" t="s">
        <v>0</v>
      </c>
      <c r="AK31" s="397" t="s">
        <v>0</v>
      </c>
    </row>
    <row r="32" spans="1:37" ht="13.5">
      <c r="A32" s="304"/>
      <c r="B32" s="138">
        <v>1</v>
      </c>
      <c r="C32" s="133"/>
      <c r="D32" s="139">
        <v>0</v>
      </c>
      <c r="E32" s="329"/>
      <c r="F32" s="307"/>
      <c r="G32" s="308"/>
      <c r="H32" s="132">
        <f>G34</f>
        <v>2</v>
      </c>
      <c r="I32" s="133"/>
      <c r="J32" s="134">
        <f>E34</f>
        <v>1</v>
      </c>
      <c r="K32" s="132">
        <f>G36</f>
        <v>4</v>
      </c>
      <c r="L32" s="133"/>
      <c r="M32" s="134">
        <f>E36</f>
        <v>0</v>
      </c>
      <c r="N32" s="132">
        <f>G38</f>
        <v>1</v>
      </c>
      <c r="O32" s="133"/>
      <c r="P32" s="134">
        <f>E38</f>
        <v>0</v>
      </c>
      <c r="Q32" s="132">
        <f>G40</f>
        <v>5</v>
      </c>
      <c r="R32" s="133"/>
      <c r="S32" s="134">
        <f>E40</f>
        <v>1</v>
      </c>
      <c r="T32" s="135">
        <f>G42</f>
        <v>5</v>
      </c>
      <c r="U32" s="136"/>
      <c r="V32" s="137">
        <f>E42</f>
        <v>1</v>
      </c>
      <c r="W32" s="47"/>
      <c r="X32" s="63">
        <f>IF(W32="","",IF(W32=Y32,"△",IF(W32&gt;Y32,"○","×")))</f>
      </c>
      <c r="Y32" s="49"/>
      <c r="Z32" s="405"/>
      <c r="AA32" s="407"/>
      <c r="AB32" s="400"/>
      <c r="AC32" s="409"/>
      <c r="AD32" s="302"/>
      <c r="AE32" s="295"/>
      <c r="AF32" s="400"/>
      <c r="AG32" s="396"/>
      <c r="AI32" s="398"/>
      <c r="AJ32" s="398"/>
      <c r="AK32" s="398"/>
    </row>
    <row r="33" spans="1:37" ht="13.5">
      <c r="A33" s="323" t="s">
        <v>160</v>
      </c>
      <c r="B33" s="324" t="str">
        <f>IF(B34="","",IF(B34=D34,"△",IF(B34&gt;D34,"○","×")))</f>
        <v>×</v>
      </c>
      <c r="C33" s="324"/>
      <c r="D33" s="325"/>
      <c r="E33" s="340" t="str">
        <f>IF(E34="","",IF(E34=G34,"△",IF(E34&gt;G34,"○","×")))</f>
        <v>×</v>
      </c>
      <c r="F33" s="324"/>
      <c r="G33" s="325"/>
      <c r="H33" s="341"/>
      <c r="I33" s="342"/>
      <c r="J33" s="343"/>
      <c r="K33" s="330" t="str">
        <f>IF(K34="","",IF(K34=M34,"△",IF(K34&gt;M34,"○","×")))</f>
        <v>△</v>
      </c>
      <c r="L33" s="324"/>
      <c r="M33" s="325"/>
      <c r="N33" s="330" t="str">
        <f>IF(N34="","",IF(N34=P34,"△",IF(N34&gt;P34,"○","×")))</f>
        <v>×</v>
      </c>
      <c r="O33" s="324"/>
      <c r="P33" s="325"/>
      <c r="Q33" s="330" t="str">
        <f>IF(Q34="","",IF(Q34=S34,"△",IF(Q34&gt;S34,"○","×")))</f>
        <v>△</v>
      </c>
      <c r="R33" s="324"/>
      <c r="S33" s="325"/>
      <c r="T33" s="331" t="str">
        <f>IF(T34="","",IF(T34=V34,"△",IF(T34&gt;V34,"○","×")))</f>
        <v>△</v>
      </c>
      <c r="U33" s="332"/>
      <c r="V33" s="333"/>
      <c r="W33" s="410" t="s">
        <v>0</v>
      </c>
      <c r="X33" s="411"/>
      <c r="Y33" s="412"/>
      <c r="Z33" s="413">
        <f>COUNTIF(B33:Y34,"○")</f>
        <v>0</v>
      </c>
      <c r="AA33" s="414">
        <f>COUNTIF(B33:Y34,"×")</f>
        <v>3</v>
      </c>
      <c r="AB33" s="415">
        <f>COUNTIF(B33:Y34,"△")</f>
        <v>3</v>
      </c>
      <c r="AC33" s="416">
        <f>Z33*3+AB33</f>
        <v>3</v>
      </c>
      <c r="AD33" s="322">
        <f>SUM(E34,B34,K34,N34,Q34,T34,W34)</f>
        <v>5</v>
      </c>
      <c r="AE33" s="337">
        <f>SUM(G34,D34,M34,P34,S34,V34,Y34)</f>
        <v>9</v>
      </c>
      <c r="AF33" s="415">
        <f>AD33-AE33</f>
        <v>-4</v>
      </c>
      <c r="AG33" s="381">
        <v>6</v>
      </c>
      <c r="AI33" s="397" t="s">
        <v>0</v>
      </c>
      <c r="AJ33" s="397" t="s">
        <v>0</v>
      </c>
      <c r="AK33" s="397" t="s">
        <v>0</v>
      </c>
    </row>
    <row r="34" spans="1:37" ht="13.5">
      <c r="A34" s="304"/>
      <c r="B34" s="138">
        <v>0</v>
      </c>
      <c r="C34" s="133"/>
      <c r="D34" s="139">
        <v>1</v>
      </c>
      <c r="E34" s="140">
        <v>1</v>
      </c>
      <c r="F34" s="133"/>
      <c r="G34" s="139">
        <v>2</v>
      </c>
      <c r="H34" s="344"/>
      <c r="I34" s="345"/>
      <c r="J34" s="346"/>
      <c r="K34" s="132">
        <f>J36</f>
        <v>2</v>
      </c>
      <c r="L34" s="133"/>
      <c r="M34" s="134">
        <f>H36</f>
        <v>2</v>
      </c>
      <c r="N34" s="132">
        <f>J38</f>
        <v>0</v>
      </c>
      <c r="O34" s="133"/>
      <c r="P34" s="134">
        <f>H38</f>
        <v>2</v>
      </c>
      <c r="Q34" s="132">
        <f>J40</f>
        <v>1</v>
      </c>
      <c r="R34" s="133"/>
      <c r="S34" s="134">
        <f>H40</f>
        <v>1</v>
      </c>
      <c r="T34" s="135">
        <f>J42</f>
        <v>1</v>
      </c>
      <c r="U34" s="136"/>
      <c r="V34" s="137">
        <f>H42</f>
        <v>1</v>
      </c>
      <c r="W34" s="47"/>
      <c r="X34" s="63">
        <f>IF(W34="","",IF(W34=Y34,"△",IF(W34&gt;Y34,"○","×")))</f>
      </c>
      <c r="Y34" s="49"/>
      <c r="Z34" s="405"/>
      <c r="AA34" s="407"/>
      <c r="AB34" s="400"/>
      <c r="AC34" s="409"/>
      <c r="AD34" s="302"/>
      <c r="AE34" s="295"/>
      <c r="AF34" s="400"/>
      <c r="AG34" s="396"/>
      <c r="AI34" s="398"/>
      <c r="AJ34" s="398"/>
      <c r="AK34" s="398"/>
    </row>
    <row r="35" spans="1:37" ht="13.5">
      <c r="A35" s="323" t="s">
        <v>60</v>
      </c>
      <c r="B35" s="324" t="str">
        <f>IF(B36="","",IF(B36=D36,"△",IF(B36&gt;D36,"○","×")))</f>
        <v>×</v>
      </c>
      <c r="C35" s="324"/>
      <c r="D35" s="325"/>
      <c r="E35" s="340" t="str">
        <f>IF(E36="","",IF(E36=G36,"△",IF(E36&gt;G36,"○","×")))</f>
        <v>×</v>
      </c>
      <c r="F35" s="324"/>
      <c r="G35" s="325"/>
      <c r="H35" s="340" t="str">
        <f>IF(H36="","",IF(H36=J36,"△",IF(H36&gt;J36,"○","×")))</f>
        <v>△</v>
      </c>
      <c r="I35" s="324"/>
      <c r="J35" s="325"/>
      <c r="K35" s="341"/>
      <c r="L35" s="342"/>
      <c r="M35" s="343"/>
      <c r="N35" s="347" t="str">
        <f>IF(N36="","",IF(N36=P36,"△",IF(N36&gt;P36,"○","×")))</f>
        <v>×</v>
      </c>
      <c r="O35" s="348"/>
      <c r="P35" s="349"/>
      <c r="Q35" s="330" t="str">
        <f>IF(Q36="","",IF(Q36=S36,"△",IF(Q36&gt;S36,"○","×")))</f>
        <v>○</v>
      </c>
      <c r="R35" s="324"/>
      <c r="S35" s="325"/>
      <c r="T35" s="350" t="str">
        <f>IF(T36="","",IF(T36=V36,"△",IF(T36&gt;V36,"○","×")))</f>
        <v>○</v>
      </c>
      <c r="U35" s="351"/>
      <c r="V35" s="352"/>
      <c r="W35" s="410" t="s">
        <v>0</v>
      </c>
      <c r="X35" s="411"/>
      <c r="Y35" s="412"/>
      <c r="Z35" s="413">
        <f>COUNTIF(B35:Y36,"○")</f>
        <v>2</v>
      </c>
      <c r="AA35" s="414">
        <f>COUNTIF(B35:Y36,"×")</f>
        <v>3</v>
      </c>
      <c r="AB35" s="415">
        <f>COUNTIF(B35:Y36,"△")</f>
        <v>1</v>
      </c>
      <c r="AC35" s="416">
        <f>Z35*3+AB35</f>
        <v>7</v>
      </c>
      <c r="AD35" s="322">
        <f>SUM(E36,H36,B36,N36,Q36,T36,W36)</f>
        <v>8</v>
      </c>
      <c r="AE35" s="337">
        <f>SUM(G36,J36,D36,P36,S36,V36,Y36)</f>
        <v>13</v>
      </c>
      <c r="AF35" s="415">
        <f>AD35-AE35</f>
        <v>-5</v>
      </c>
      <c r="AG35" s="381">
        <v>4</v>
      </c>
      <c r="AI35" s="397" t="s">
        <v>0</v>
      </c>
      <c r="AJ35" s="397" t="s">
        <v>0</v>
      </c>
      <c r="AK35" s="397" t="s">
        <v>0</v>
      </c>
    </row>
    <row r="36" spans="1:37" ht="13.5">
      <c r="A36" s="304"/>
      <c r="B36" s="138">
        <v>0</v>
      </c>
      <c r="C36" s="141"/>
      <c r="D36" s="139">
        <v>2</v>
      </c>
      <c r="E36" s="140">
        <v>0</v>
      </c>
      <c r="F36" s="141"/>
      <c r="G36" s="139">
        <v>4</v>
      </c>
      <c r="H36" s="140">
        <v>2</v>
      </c>
      <c r="I36" s="141"/>
      <c r="J36" s="139">
        <v>2</v>
      </c>
      <c r="K36" s="344"/>
      <c r="L36" s="345"/>
      <c r="M36" s="346"/>
      <c r="N36" s="142">
        <f>M38</f>
        <v>0</v>
      </c>
      <c r="O36" s="141"/>
      <c r="P36" s="134">
        <f>K38</f>
        <v>2</v>
      </c>
      <c r="Q36" s="132">
        <f>M40</f>
        <v>2</v>
      </c>
      <c r="R36" s="133"/>
      <c r="S36" s="134">
        <f>K40</f>
        <v>0</v>
      </c>
      <c r="T36" s="135">
        <f>M42</f>
        <v>4</v>
      </c>
      <c r="U36" s="136"/>
      <c r="V36" s="137">
        <f>K42</f>
        <v>3</v>
      </c>
      <c r="W36" s="47"/>
      <c r="X36" s="63">
        <f>IF(W36="","",IF(W36=Y36,"△",IF(W36&gt;Y36,"○","×")))</f>
      </c>
      <c r="Y36" s="49"/>
      <c r="Z36" s="405"/>
      <c r="AA36" s="407"/>
      <c r="AB36" s="400"/>
      <c r="AC36" s="409"/>
      <c r="AD36" s="302"/>
      <c r="AE36" s="295"/>
      <c r="AF36" s="400"/>
      <c r="AG36" s="396"/>
      <c r="AI36" s="398"/>
      <c r="AJ36" s="398"/>
      <c r="AK36" s="398"/>
    </row>
    <row r="37" spans="1:37" ht="13.5">
      <c r="A37" s="323" t="s">
        <v>61</v>
      </c>
      <c r="B37" s="324" t="str">
        <f>IF(B38="","",IF(B38=D38,"△",IF(B38&gt;D38,"○","×")))</f>
        <v>×</v>
      </c>
      <c r="C37" s="324"/>
      <c r="D37" s="325"/>
      <c r="E37" s="340" t="str">
        <f>IF(E38="","",IF(E38=G38,"△",IF(E38&gt;G38,"○","×")))</f>
        <v>×</v>
      </c>
      <c r="F37" s="324"/>
      <c r="G37" s="325"/>
      <c r="H37" s="340" t="str">
        <f>IF(H38="","",IF(H38=J38,"△",IF(H38&gt;J38,"○","×")))</f>
        <v>○</v>
      </c>
      <c r="I37" s="324"/>
      <c r="J37" s="325"/>
      <c r="K37" s="340" t="str">
        <f>IF(K38="","",IF(K38=M38,"△",IF(K38&gt;M38,"○","×")))</f>
        <v>○</v>
      </c>
      <c r="L37" s="324"/>
      <c r="M37" s="325"/>
      <c r="N37" s="326"/>
      <c r="O37" s="327"/>
      <c r="P37" s="328"/>
      <c r="Q37" s="330" t="str">
        <f>IF(Q38="","",IF(Q38=S38,"△",IF(Q38&gt;S38,"○","×")))</f>
        <v>○</v>
      </c>
      <c r="R37" s="324"/>
      <c r="S37" s="325"/>
      <c r="T37" s="353" t="str">
        <f>IF(T38="","",IF(T38=V38,"△",IF(T38&gt;V38,"○","×")))</f>
        <v>△</v>
      </c>
      <c r="U37" s="354"/>
      <c r="V37" s="355"/>
      <c r="W37" s="410" t="s">
        <v>0</v>
      </c>
      <c r="X37" s="411"/>
      <c r="Y37" s="412"/>
      <c r="Z37" s="413">
        <f>COUNTIF(B37:Y38,"○")</f>
        <v>3</v>
      </c>
      <c r="AA37" s="414">
        <f>COUNTIF(B37:Y38,"×")</f>
        <v>2</v>
      </c>
      <c r="AB37" s="415">
        <f>COUNTIF(B37:Y38,"△")</f>
        <v>1</v>
      </c>
      <c r="AC37" s="416">
        <f>Z37*3+AB37</f>
        <v>10</v>
      </c>
      <c r="AD37" s="322">
        <f>SUM(E38,H38,K38,B38,Q38,T38,W38)</f>
        <v>8</v>
      </c>
      <c r="AE37" s="337">
        <f>SUM(G38,J38,M38,D38,S38,V38,Y38)</f>
        <v>4</v>
      </c>
      <c r="AF37" s="415">
        <f>AD37-AE37</f>
        <v>4</v>
      </c>
      <c r="AG37" s="381">
        <v>3</v>
      </c>
      <c r="AI37" s="397" t="s">
        <v>0</v>
      </c>
      <c r="AJ37" s="397" t="s">
        <v>0</v>
      </c>
      <c r="AK37" s="397" t="s">
        <v>0</v>
      </c>
    </row>
    <row r="38" spans="1:37" ht="13.5">
      <c r="A38" s="304"/>
      <c r="B38" s="138">
        <v>0</v>
      </c>
      <c r="C38" s="141"/>
      <c r="D38" s="139">
        <v>1</v>
      </c>
      <c r="E38" s="140">
        <v>0</v>
      </c>
      <c r="F38" s="141"/>
      <c r="G38" s="139">
        <v>1</v>
      </c>
      <c r="H38" s="140">
        <v>2</v>
      </c>
      <c r="I38" s="141"/>
      <c r="J38" s="139">
        <v>0</v>
      </c>
      <c r="K38" s="140">
        <v>2</v>
      </c>
      <c r="L38" s="141"/>
      <c r="M38" s="139">
        <v>0</v>
      </c>
      <c r="N38" s="329"/>
      <c r="O38" s="307"/>
      <c r="P38" s="308"/>
      <c r="Q38" s="142">
        <f>P40</f>
        <v>3</v>
      </c>
      <c r="R38" s="141"/>
      <c r="S38" s="143">
        <f>N40</f>
        <v>1</v>
      </c>
      <c r="T38" s="144">
        <f>P42</f>
        <v>1</v>
      </c>
      <c r="U38" s="145"/>
      <c r="V38" s="146">
        <f>N42</f>
        <v>1</v>
      </c>
      <c r="W38" s="52"/>
      <c r="X38" s="65">
        <f>IF(W38="","",IF(W38=Y38,"△",IF(W38&gt;Y38,"○","×")))</f>
      </c>
      <c r="Y38" s="54"/>
      <c r="Z38" s="405"/>
      <c r="AA38" s="407"/>
      <c r="AB38" s="400"/>
      <c r="AC38" s="409"/>
      <c r="AD38" s="302"/>
      <c r="AE38" s="295"/>
      <c r="AF38" s="400"/>
      <c r="AG38" s="396"/>
      <c r="AI38" s="398"/>
      <c r="AJ38" s="398"/>
      <c r="AK38" s="398"/>
    </row>
    <row r="39" spans="1:37" ht="13.5">
      <c r="A39" s="323" t="s">
        <v>103</v>
      </c>
      <c r="B39" s="313" t="str">
        <f>IF(B40="","",IF(B40=D40,"△",IF(B40&gt;D40,"○","×")))</f>
        <v>△</v>
      </c>
      <c r="C39" s="313"/>
      <c r="D39" s="314"/>
      <c r="E39" s="360" t="str">
        <f>IF(E40="","",IF(E40=G40,"△",IF(E40&gt;G40,"○","×")))</f>
        <v>×</v>
      </c>
      <c r="F39" s="313"/>
      <c r="G39" s="314"/>
      <c r="H39" s="360" t="str">
        <f>IF(H40="","",IF(H40=J40,"△",IF(H40&gt;J40,"○","×")))</f>
        <v>△</v>
      </c>
      <c r="I39" s="313"/>
      <c r="J39" s="314"/>
      <c r="K39" s="360" t="str">
        <f>IF(K40="","",IF(K40=M40,"△",IF(K40&gt;M40,"○","×")))</f>
        <v>×</v>
      </c>
      <c r="L39" s="313"/>
      <c r="M39" s="314"/>
      <c r="N39" s="360" t="str">
        <f>IF(N40="","",IF(N40=P40,"△",IF(N40&gt;P40,"○","×")))</f>
        <v>×</v>
      </c>
      <c r="O39" s="313"/>
      <c r="P39" s="314"/>
      <c r="Q39" s="356"/>
      <c r="R39" s="305"/>
      <c r="S39" s="306"/>
      <c r="T39" s="357" t="str">
        <f>IF(T40="","",IF(T40=V40,"△",IF(T40&gt;V40,"○","×")))</f>
        <v>○</v>
      </c>
      <c r="U39" s="358"/>
      <c r="V39" s="359"/>
      <c r="W39" s="410" t="s">
        <v>0</v>
      </c>
      <c r="X39" s="411"/>
      <c r="Y39" s="412"/>
      <c r="Z39" s="413">
        <f>COUNTIF(B39:Y40,"○")</f>
        <v>1</v>
      </c>
      <c r="AA39" s="414">
        <f>COUNTIF(B39:Y40,"×")</f>
        <v>3</v>
      </c>
      <c r="AB39" s="415">
        <f>COUNTIF(B39:Y40,"△")</f>
        <v>2</v>
      </c>
      <c r="AC39" s="416">
        <f>Z39*3+AB39</f>
        <v>5</v>
      </c>
      <c r="AD39" s="322">
        <f>SUM(E40,H40,K40,N40,B40,T40,W40)</f>
        <v>5</v>
      </c>
      <c r="AE39" s="337">
        <f>SUM(G40,J40,M40,P40,D40,V40,Y40)</f>
        <v>11</v>
      </c>
      <c r="AF39" s="415">
        <f>AD39-AE39</f>
        <v>-6</v>
      </c>
      <c r="AG39" s="381">
        <v>5</v>
      </c>
      <c r="AI39" s="397" t="s">
        <v>0</v>
      </c>
      <c r="AJ39" s="397" t="s">
        <v>0</v>
      </c>
      <c r="AK39" s="397" t="s">
        <v>0</v>
      </c>
    </row>
    <row r="40" spans="1:37" ht="13.5">
      <c r="A40" s="304"/>
      <c r="B40" s="147">
        <v>0</v>
      </c>
      <c r="C40" s="133"/>
      <c r="D40" s="148">
        <v>0</v>
      </c>
      <c r="E40" s="140">
        <v>1</v>
      </c>
      <c r="F40" s="141"/>
      <c r="G40" s="139">
        <v>5</v>
      </c>
      <c r="H40" s="140">
        <v>1</v>
      </c>
      <c r="I40" s="141"/>
      <c r="J40" s="139">
        <v>1</v>
      </c>
      <c r="K40" s="140">
        <v>0</v>
      </c>
      <c r="L40" s="141"/>
      <c r="M40" s="139">
        <v>2</v>
      </c>
      <c r="N40" s="140">
        <v>1</v>
      </c>
      <c r="O40" s="141"/>
      <c r="P40" s="139">
        <v>3</v>
      </c>
      <c r="Q40" s="356"/>
      <c r="R40" s="305"/>
      <c r="S40" s="306"/>
      <c r="T40" s="144">
        <f>S42</f>
        <v>2</v>
      </c>
      <c r="U40" s="145"/>
      <c r="V40" s="146">
        <f>Q42</f>
        <v>0</v>
      </c>
      <c r="W40" s="52"/>
      <c r="X40" s="65">
        <f>IF(W40="","",IF(W40=Y40,"△",IF(W40&gt;Y40,"○","×")))</f>
      </c>
      <c r="Y40" s="54"/>
      <c r="Z40" s="405"/>
      <c r="AA40" s="407"/>
      <c r="AB40" s="400"/>
      <c r="AC40" s="409"/>
      <c r="AD40" s="302"/>
      <c r="AE40" s="295"/>
      <c r="AF40" s="400"/>
      <c r="AG40" s="396"/>
      <c r="AI40" s="398"/>
      <c r="AJ40" s="398"/>
      <c r="AK40" s="398"/>
    </row>
    <row r="41" spans="1:37" ht="13.5">
      <c r="A41" s="323" t="s">
        <v>106</v>
      </c>
      <c r="B41" s="324" t="str">
        <f>IF(B42="","",IF(B42=D42,"△",IF(B42&gt;D42,"○","×")))</f>
        <v>×</v>
      </c>
      <c r="C41" s="324"/>
      <c r="D41" s="325"/>
      <c r="E41" s="340" t="str">
        <f>IF(E42="","",IF(E42=G42,"△",IF(E42&gt;G42,"○","×")))</f>
        <v>×</v>
      </c>
      <c r="F41" s="324"/>
      <c r="G41" s="325"/>
      <c r="H41" s="340" t="str">
        <f>IF(H42="","",IF(H42=J42,"△",IF(H42&gt;J42,"○","×")))</f>
        <v>△</v>
      </c>
      <c r="I41" s="324"/>
      <c r="J41" s="325"/>
      <c r="K41" s="340" t="str">
        <f>IF(K42="","",IF(K42=M42,"△",IF(K42&gt;M42,"○","×")))</f>
        <v>×</v>
      </c>
      <c r="L41" s="324"/>
      <c r="M41" s="325"/>
      <c r="N41" s="340" t="str">
        <f>IF(N42="","",IF(N42=P42,"△",IF(N42&gt;P42,"○","×")))</f>
        <v>△</v>
      </c>
      <c r="O41" s="324"/>
      <c r="P41" s="325"/>
      <c r="Q41" s="340" t="str">
        <f>IF(Q42="","",IF(Q42=S42,"△",IF(Q42&gt;S42,"○","×")))</f>
        <v>×</v>
      </c>
      <c r="R41" s="324"/>
      <c r="S41" s="325"/>
      <c r="T41" s="361"/>
      <c r="U41" s="362"/>
      <c r="V41" s="363"/>
      <c r="W41" s="410" t="s">
        <v>0</v>
      </c>
      <c r="X41" s="411"/>
      <c r="Y41" s="412"/>
      <c r="Z41" s="413">
        <f>COUNTIF(B41:Y42,"○")</f>
        <v>0</v>
      </c>
      <c r="AA41" s="414">
        <f>COUNTIF(B41:Y42,"×")</f>
        <v>4</v>
      </c>
      <c r="AB41" s="415">
        <f>COUNTIF(B41:Y42,"△")</f>
        <v>2</v>
      </c>
      <c r="AC41" s="416">
        <f>Z41*3+AB41</f>
        <v>2</v>
      </c>
      <c r="AD41" s="322">
        <f>SUM(E42,H42,K42,N42,Q42,B42,W42)</f>
        <v>6</v>
      </c>
      <c r="AE41" s="337">
        <f>SUM(G42,J42,M42,P42,S42,D42,Y42)</f>
        <v>14</v>
      </c>
      <c r="AF41" s="415">
        <f>AD41-AE41</f>
        <v>-8</v>
      </c>
      <c r="AG41" s="381">
        <v>7</v>
      </c>
      <c r="AI41" s="397" t="s">
        <v>0</v>
      </c>
      <c r="AJ41" s="397" t="s">
        <v>0</v>
      </c>
      <c r="AK41" s="397" t="s">
        <v>0</v>
      </c>
    </row>
    <row r="42" spans="1:37" ht="14.25" thickBot="1">
      <c r="A42" s="367"/>
      <c r="B42" s="149">
        <v>0</v>
      </c>
      <c r="C42" s="150"/>
      <c r="D42" s="151">
        <v>1</v>
      </c>
      <c r="E42" s="152">
        <v>1</v>
      </c>
      <c r="F42" s="150"/>
      <c r="G42" s="151">
        <v>5</v>
      </c>
      <c r="H42" s="152">
        <v>1</v>
      </c>
      <c r="I42" s="150"/>
      <c r="J42" s="151">
        <v>1</v>
      </c>
      <c r="K42" s="152">
        <v>3</v>
      </c>
      <c r="L42" s="150"/>
      <c r="M42" s="151">
        <v>4</v>
      </c>
      <c r="N42" s="152">
        <v>1</v>
      </c>
      <c r="O42" s="150"/>
      <c r="P42" s="151">
        <v>1</v>
      </c>
      <c r="Q42" s="152">
        <v>0</v>
      </c>
      <c r="R42" s="150"/>
      <c r="S42" s="151">
        <v>2</v>
      </c>
      <c r="T42" s="364"/>
      <c r="U42" s="365"/>
      <c r="V42" s="366"/>
      <c r="W42" s="52"/>
      <c r="X42" s="65">
        <f>IF(W42="","",IF(W42=Y42,"△",IF(W42&gt;Y42,"○","×")))</f>
      </c>
      <c r="Y42" s="54"/>
      <c r="Z42" s="405"/>
      <c r="AA42" s="407"/>
      <c r="AB42" s="400"/>
      <c r="AC42" s="409"/>
      <c r="AD42" s="302"/>
      <c r="AE42" s="295"/>
      <c r="AF42" s="400"/>
      <c r="AG42" s="396"/>
      <c r="AI42" s="398"/>
      <c r="AJ42" s="398"/>
      <c r="AK42" s="398"/>
    </row>
    <row r="43" spans="1:37" ht="13.5">
      <c r="A43" s="368" t="s">
        <v>0</v>
      </c>
      <c r="B43" s="417" t="s">
        <v>0</v>
      </c>
      <c r="C43" s="411"/>
      <c r="D43" s="418"/>
      <c r="E43" s="410" t="s">
        <v>0</v>
      </c>
      <c r="F43" s="411"/>
      <c r="G43" s="418"/>
      <c r="H43" s="410" t="s">
        <v>0</v>
      </c>
      <c r="I43" s="411"/>
      <c r="J43" s="418"/>
      <c r="K43" s="410" t="s">
        <v>0</v>
      </c>
      <c r="L43" s="411"/>
      <c r="M43" s="418"/>
      <c r="N43" s="410" t="s">
        <v>0</v>
      </c>
      <c r="O43" s="411"/>
      <c r="P43" s="418"/>
      <c r="Q43" s="410" t="s">
        <v>0</v>
      </c>
      <c r="R43" s="411"/>
      <c r="S43" s="418"/>
      <c r="T43" s="410" t="s">
        <v>0</v>
      </c>
      <c r="U43" s="411"/>
      <c r="V43" s="418"/>
      <c r="W43" s="421"/>
      <c r="X43" s="422"/>
      <c r="Y43" s="423"/>
      <c r="Z43" s="413">
        <f>COUNTIF(B43:Y44,"○")</f>
        <v>0</v>
      </c>
      <c r="AA43" s="414">
        <f>COUNTIF(B43:Y44,"×")</f>
        <v>0</v>
      </c>
      <c r="AB43" s="415">
        <f>COUNTIF(B43:Y44,"△")</f>
        <v>0</v>
      </c>
      <c r="AC43" s="416">
        <f>Z43*3+AB43</f>
        <v>0</v>
      </c>
      <c r="AD43" s="322">
        <f>SUM(E44,H44,K44,N44,Q44,T44,B44)</f>
        <v>0</v>
      </c>
      <c r="AE43" s="337">
        <f>SUM(G44,J44,M44,P44,S44,V44,D44)</f>
        <v>0</v>
      </c>
      <c r="AF43" s="415">
        <f>AD43-AE43</f>
        <v>0</v>
      </c>
      <c r="AG43" s="381" t="s">
        <v>0</v>
      </c>
      <c r="AI43" s="397" t="s">
        <v>0</v>
      </c>
      <c r="AJ43" s="397" t="s">
        <v>0</v>
      </c>
      <c r="AK43" s="397" t="s">
        <v>0</v>
      </c>
    </row>
    <row r="44" spans="1:37" ht="14.25" thickBot="1">
      <c r="A44" s="369"/>
      <c r="B44" s="55">
        <f>IF(Y30="","",Y30)</f>
      </c>
      <c r="C44" s="61">
        <f>IF(B44="","",IF(B44=D44,"△",IF(B44&gt;D44,"○","×")))</f>
      </c>
      <c r="D44" s="57">
        <f>IF(W30="","",W30)</f>
      </c>
      <c r="E44" s="58">
        <f>IF(Y32="","",Y32)</f>
      </c>
      <c r="F44" s="66">
        <f>IF(E44="","",IF(E44=G44,"△",IF(E44&gt;G44,"○","×")))</f>
      </c>
      <c r="G44" s="57">
        <f>IF(W32="","",W32)</f>
      </c>
      <c r="H44" s="58">
        <f>IF(Y34="","",Y34)</f>
      </c>
      <c r="I44" s="61">
        <f>IF(H44="","",IF(H44=J44,"△",IF(H44&gt;J44,"○","×")))</f>
      </c>
      <c r="J44" s="57">
        <f>IF(W34="","",W34)</f>
      </c>
      <c r="K44" s="58">
        <f>IF(Y36="","",Y36)</f>
      </c>
      <c r="L44" s="66">
        <f>IF(K44="","",IF(K44=M44,"△",IF(K44&gt;M44,"○","×")))</f>
      </c>
      <c r="M44" s="57">
        <f>IF(W36="","",W36)</f>
      </c>
      <c r="N44" s="58">
        <f>IF(Y38="","",Y38)</f>
      </c>
      <c r="O44" s="66">
        <f>IF(N44="","",IF(N44=P44,"△",IF(N44&gt;P44,"○","×")))</f>
      </c>
      <c r="P44" s="57">
        <f>IF(W38="","",W38)</f>
      </c>
      <c r="Q44" s="58">
        <f>IF(Y40="","",Y40)</f>
      </c>
      <c r="R44" s="66">
        <f>IF(Q44="","",IF(Q44=S44,"△",IF(Q44&gt;S44,"○","×")))</f>
      </c>
      <c r="S44" s="57">
        <f>IF(W40="","",W40)</f>
      </c>
      <c r="T44" s="58">
        <f>IF(Y42="","",Y42)</f>
      </c>
      <c r="U44" s="66">
        <f>IF(T44="","",IF(T44=V44,"△",IF(T44&gt;V44,"○","×")))</f>
      </c>
      <c r="V44" s="57">
        <f>IF(W42="","",W42)</f>
      </c>
      <c r="W44" s="424"/>
      <c r="X44" s="425"/>
      <c r="Y44" s="426"/>
      <c r="Z44" s="427"/>
      <c r="AA44" s="419"/>
      <c r="AB44" s="420"/>
      <c r="AC44" s="428"/>
      <c r="AD44" s="380"/>
      <c r="AE44" s="372"/>
      <c r="AF44" s="420"/>
      <c r="AG44" s="382"/>
      <c r="AI44" s="398"/>
      <c r="AJ44" s="398"/>
      <c r="AK44" s="398"/>
    </row>
    <row r="45" spans="26:33" ht="13.5">
      <c r="Z45" s="174"/>
      <c r="AA45" s="174"/>
      <c r="AB45" s="174"/>
      <c r="AC45" s="174"/>
      <c r="AD45" s="174"/>
      <c r="AE45" s="174"/>
      <c r="AF45" s="174"/>
      <c r="AG45" s="174"/>
    </row>
    <row r="46" spans="1:33" ht="18.75" customHeight="1">
      <c r="A46" s="2">
        <v>6</v>
      </c>
      <c r="B46" s="2" t="s">
        <v>4</v>
      </c>
      <c r="C46" s="272" t="s">
        <v>27</v>
      </c>
      <c r="D46" s="272"/>
      <c r="E46" s="3" t="s">
        <v>24</v>
      </c>
      <c r="F46" s="24"/>
      <c r="G46" s="4"/>
      <c r="H46" s="273" t="s">
        <v>0</v>
      </c>
      <c r="I46" s="273"/>
      <c r="J46" s="273"/>
      <c r="K46" s="273"/>
      <c r="L46" s="25"/>
      <c r="M46" s="4"/>
      <c r="N46" s="4"/>
      <c r="O46" s="25"/>
      <c r="P46" s="4"/>
      <c r="Q46" s="4"/>
      <c r="R46" s="25"/>
      <c r="S46" s="4"/>
      <c r="T46" s="4"/>
      <c r="U46" s="25"/>
      <c r="V46" s="4"/>
      <c r="W46" s="4"/>
      <c r="X46" s="25"/>
      <c r="Y46" s="4"/>
      <c r="Z46" s="176"/>
      <c r="AA46" s="176"/>
      <c r="AB46" s="176"/>
      <c r="AC46" s="176"/>
      <c r="AD46" s="174"/>
      <c r="AE46" s="174"/>
      <c r="AF46" s="174"/>
      <c r="AG46" s="174"/>
    </row>
    <row r="47" spans="1:40" ht="11.25" customHeight="1" thickBot="1">
      <c r="A47" s="4"/>
      <c r="B47" s="4"/>
      <c r="C47" s="25"/>
      <c r="D47" s="4"/>
      <c r="E47" s="4"/>
      <c r="F47" s="25"/>
      <c r="G47" s="4"/>
      <c r="H47" s="4"/>
      <c r="I47" s="25"/>
      <c r="J47" s="4"/>
      <c r="K47" s="4"/>
      <c r="L47" s="25"/>
      <c r="M47" s="4"/>
      <c r="N47" s="4"/>
      <c r="O47" s="25"/>
      <c r="P47" s="4"/>
      <c r="Q47" s="5"/>
      <c r="R47" s="29"/>
      <c r="S47" s="5"/>
      <c r="T47" s="5"/>
      <c r="U47" s="29"/>
      <c r="V47" s="5"/>
      <c r="W47" s="5"/>
      <c r="X47" s="29"/>
      <c r="Y47" s="6"/>
      <c r="Z47" s="177"/>
      <c r="AA47" s="178" t="s">
        <v>7</v>
      </c>
      <c r="AB47" s="178">
        <v>21</v>
      </c>
      <c r="AC47" s="179" t="s">
        <v>8</v>
      </c>
      <c r="AD47" s="174"/>
      <c r="AE47" s="174"/>
      <c r="AF47" s="174"/>
      <c r="AG47" s="174"/>
      <c r="AI47" s="383" t="s">
        <v>25</v>
      </c>
      <c r="AJ47" s="383"/>
      <c r="AK47" s="383"/>
      <c r="AL47" s="7"/>
      <c r="AM47" s="7"/>
      <c r="AN47" s="7"/>
    </row>
    <row r="48" spans="1:33" ht="14.25" thickBot="1">
      <c r="A48" s="8">
        <v>7</v>
      </c>
      <c r="B48" s="4" t="s">
        <v>26</v>
      </c>
      <c r="C48" s="25"/>
      <c r="D48" s="4"/>
      <c r="E48" s="4"/>
      <c r="F48" s="25"/>
      <c r="G48" s="4"/>
      <c r="H48" s="4"/>
      <c r="I48" s="25"/>
      <c r="J48" s="4"/>
      <c r="K48" s="4"/>
      <c r="L48" s="25"/>
      <c r="M48" s="4"/>
      <c r="N48" s="9"/>
      <c r="O48" s="25"/>
      <c r="P48" s="257" t="s">
        <v>11</v>
      </c>
      <c r="Q48" s="257"/>
      <c r="R48" s="257"/>
      <c r="S48" s="257"/>
      <c r="T48" s="44">
        <v>21</v>
      </c>
      <c r="U48" s="25"/>
      <c r="V48" s="258" t="s">
        <v>12</v>
      </c>
      <c r="W48" s="258"/>
      <c r="X48" s="258"/>
      <c r="Y48" s="10">
        <f>AB47-T48</f>
        <v>0</v>
      </c>
      <c r="Z48" s="176"/>
      <c r="AA48" s="176"/>
      <c r="AB48" s="176"/>
      <c r="AC48" s="176"/>
      <c r="AD48" s="174"/>
      <c r="AE48" s="174"/>
      <c r="AF48" s="174"/>
      <c r="AG48" s="174"/>
    </row>
    <row r="49" spans="1:37" ht="13.5" customHeight="1">
      <c r="A49" s="274"/>
      <c r="B49" s="276" t="str">
        <f>A51</f>
        <v>白鷺A</v>
      </c>
      <c r="C49" s="259"/>
      <c r="D49" s="259"/>
      <c r="E49" s="259" t="str">
        <f>A53</f>
        <v>神埼</v>
      </c>
      <c r="F49" s="259"/>
      <c r="G49" s="259"/>
      <c r="H49" s="259" t="str">
        <f>A55</f>
        <v>広畑A</v>
      </c>
      <c r="I49" s="259"/>
      <c r="J49" s="259"/>
      <c r="K49" s="259" t="str">
        <f>A57</f>
        <v>砥堀</v>
      </c>
      <c r="L49" s="259"/>
      <c r="M49" s="259"/>
      <c r="N49" s="259" t="str">
        <f>A59</f>
        <v>四郷</v>
      </c>
      <c r="O49" s="259"/>
      <c r="P49" s="259"/>
      <c r="Q49" s="259" t="str">
        <f>A61</f>
        <v>別所</v>
      </c>
      <c r="R49" s="259"/>
      <c r="S49" s="259"/>
      <c r="T49" s="278" t="str">
        <f>A63</f>
        <v>城北A</v>
      </c>
      <c r="U49" s="278"/>
      <c r="V49" s="278"/>
      <c r="W49" s="280" t="s">
        <v>0</v>
      </c>
      <c r="X49" s="281"/>
      <c r="Y49" s="282"/>
      <c r="Z49" s="387" t="s">
        <v>13</v>
      </c>
      <c r="AA49" s="389" t="s">
        <v>14</v>
      </c>
      <c r="AB49" s="391" t="s">
        <v>15</v>
      </c>
      <c r="AC49" s="393" t="s">
        <v>16</v>
      </c>
      <c r="AD49" s="387" t="s">
        <v>17</v>
      </c>
      <c r="AE49" s="389" t="s">
        <v>18</v>
      </c>
      <c r="AF49" s="391" t="s">
        <v>19</v>
      </c>
      <c r="AG49" s="261" t="s">
        <v>2</v>
      </c>
      <c r="AI49" s="384" t="s">
        <v>20</v>
      </c>
      <c r="AJ49" s="384" t="s">
        <v>21</v>
      </c>
      <c r="AK49" s="384" t="s">
        <v>22</v>
      </c>
    </row>
    <row r="50" spans="1:37" ht="14.25" thickBot="1">
      <c r="A50" s="275"/>
      <c r="B50" s="277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79"/>
      <c r="U50" s="279"/>
      <c r="V50" s="279"/>
      <c r="W50" s="283"/>
      <c r="X50" s="284"/>
      <c r="Y50" s="285"/>
      <c r="Z50" s="388"/>
      <c r="AA50" s="390"/>
      <c r="AB50" s="392"/>
      <c r="AC50" s="394"/>
      <c r="AD50" s="388"/>
      <c r="AE50" s="390"/>
      <c r="AF50" s="392"/>
      <c r="AG50" s="262"/>
      <c r="AI50" s="385"/>
      <c r="AJ50" s="385"/>
      <c r="AK50" s="385"/>
    </row>
    <row r="51" spans="1:37" ht="13.5">
      <c r="A51" s="303" t="s">
        <v>127</v>
      </c>
      <c r="B51" s="305"/>
      <c r="C51" s="305"/>
      <c r="D51" s="306"/>
      <c r="E51" s="309" t="str">
        <f>IF(E52="","",IF(E52=G52,"△",IF(E52&gt;G52,"○","×")))</f>
        <v>×</v>
      </c>
      <c r="F51" s="310"/>
      <c r="G51" s="311"/>
      <c r="H51" s="312" t="str">
        <f>IF(H52="","",IF(H52=J52,"△",IF(H52&gt;J52,"○","×")))</f>
        <v>△</v>
      </c>
      <c r="I51" s="313"/>
      <c r="J51" s="314"/>
      <c r="K51" s="309" t="str">
        <f>IF(K52="","",IF(K52=M52,"△",IF(K52&gt;M52,"○","×")))</f>
        <v>○</v>
      </c>
      <c r="L51" s="310"/>
      <c r="M51" s="311"/>
      <c r="N51" s="286" t="str">
        <f>IF(N52="","",IF(N52=P52,"△",IF(N52&gt;P52,"○","×")))</f>
        <v>○</v>
      </c>
      <c r="O51" s="287"/>
      <c r="P51" s="288"/>
      <c r="Q51" s="286" t="str">
        <f>IF(Q52="","",IF(Q52=S52,"△",IF(Q52&gt;S52,"○","×")))</f>
        <v>×</v>
      </c>
      <c r="R51" s="287"/>
      <c r="S51" s="288"/>
      <c r="T51" s="289" t="str">
        <f>IF(T52="","",IF(T52=V52,"△",IF(T52&gt;V52,"○","×")))</f>
        <v>○</v>
      </c>
      <c r="U51" s="290"/>
      <c r="V51" s="291"/>
      <c r="W51" s="401" t="s">
        <v>0</v>
      </c>
      <c r="X51" s="402"/>
      <c r="Y51" s="403"/>
      <c r="Z51" s="404">
        <f>COUNTIF(B51:Y52,"○")</f>
        <v>3</v>
      </c>
      <c r="AA51" s="406">
        <f>COUNTIF(B51:Y52,"×")</f>
        <v>2</v>
      </c>
      <c r="AB51" s="399">
        <f>COUNTIF(B51:Y52,"△")</f>
        <v>1</v>
      </c>
      <c r="AC51" s="408">
        <f>Z51*3+AB51</f>
        <v>10</v>
      </c>
      <c r="AD51" s="301">
        <f>SUM(E52,H52,K52,N52,Q52,T52,W52)</f>
        <v>6</v>
      </c>
      <c r="AE51" s="294">
        <f>SUM(G52,J52,M52,P52,S52,V52,Y52)</f>
        <v>12</v>
      </c>
      <c r="AF51" s="399">
        <f>AD51-AE51</f>
        <v>-6</v>
      </c>
      <c r="AG51" s="395">
        <v>3</v>
      </c>
      <c r="AI51" s="397" t="s">
        <v>0</v>
      </c>
      <c r="AJ51" s="397" t="s">
        <v>0</v>
      </c>
      <c r="AK51" s="397" t="s">
        <v>0</v>
      </c>
    </row>
    <row r="52" spans="1:37" ht="13.5">
      <c r="A52" s="304"/>
      <c r="B52" s="307"/>
      <c r="C52" s="307"/>
      <c r="D52" s="308"/>
      <c r="E52" s="132">
        <f>D54</f>
        <v>0</v>
      </c>
      <c r="F52" s="133"/>
      <c r="G52" s="134">
        <f>B54</f>
        <v>8</v>
      </c>
      <c r="H52" s="132">
        <f>D56</f>
        <v>1</v>
      </c>
      <c r="I52" s="133"/>
      <c r="J52" s="134">
        <f>B56</f>
        <v>1</v>
      </c>
      <c r="K52" s="132">
        <f>D58</f>
        <v>2</v>
      </c>
      <c r="L52" s="133"/>
      <c r="M52" s="134">
        <f>B58</f>
        <v>1</v>
      </c>
      <c r="N52" s="132">
        <f>D60</f>
        <v>2</v>
      </c>
      <c r="O52" s="133"/>
      <c r="P52" s="134">
        <f>B60</f>
        <v>1</v>
      </c>
      <c r="Q52" s="132">
        <f>D62</f>
        <v>0</v>
      </c>
      <c r="R52" s="133"/>
      <c r="S52" s="134">
        <f>B62</f>
        <v>1</v>
      </c>
      <c r="T52" s="135">
        <f>D64</f>
        <v>1</v>
      </c>
      <c r="U52" s="136"/>
      <c r="V52" s="137">
        <f>B64</f>
        <v>0</v>
      </c>
      <c r="W52" s="67"/>
      <c r="X52" s="68">
        <f>IF(W52="","",IF(W52=Y52,"△",IF(W52&gt;Y52,"○","×")))</f>
      </c>
      <c r="Y52" s="69"/>
      <c r="Z52" s="405"/>
      <c r="AA52" s="407"/>
      <c r="AB52" s="400"/>
      <c r="AC52" s="409"/>
      <c r="AD52" s="302"/>
      <c r="AE52" s="295"/>
      <c r="AF52" s="400"/>
      <c r="AG52" s="396"/>
      <c r="AI52" s="398"/>
      <c r="AJ52" s="398"/>
      <c r="AK52" s="398"/>
    </row>
    <row r="53" spans="1:37" ht="13.5">
      <c r="A53" s="323" t="s">
        <v>143</v>
      </c>
      <c r="B53" s="324" t="str">
        <f>IF(B54="","",IF(B54=D54,"△",IF(B54&gt;D54,"○","×")))</f>
        <v>○</v>
      </c>
      <c r="C53" s="324"/>
      <c r="D53" s="325"/>
      <c r="E53" s="326"/>
      <c r="F53" s="327"/>
      <c r="G53" s="328"/>
      <c r="H53" s="330" t="str">
        <f>IF(H54="","",IF(H54=J54,"△",IF(H54&gt;J54,"○","×")))</f>
        <v>△</v>
      </c>
      <c r="I53" s="324"/>
      <c r="J53" s="325"/>
      <c r="K53" s="330" t="str">
        <f>IF(K54="","",IF(K54=M54,"△",IF(K54&gt;M54,"○","×")))</f>
        <v>○</v>
      </c>
      <c r="L53" s="324"/>
      <c r="M53" s="325"/>
      <c r="N53" s="330" t="str">
        <f>IF(N54="","",IF(N54=P54,"△",IF(N54&gt;P54,"○","×")))</f>
        <v>○</v>
      </c>
      <c r="O53" s="324"/>
      <c r="P53" s="325"/>
      <c r="Q53" s="330" t="str">
        <f>IF(Q54="","",IF(Q54=S54,"△",IF(Q54&gt;S54,"○","×")))</f>
        <v>○</v>
      </c>
      <c r="R53" s="324"/>
      <c r="S53" s="325"/>
      <c r="T53" s="331" t="str">
        <f>IF(T54="","",IF(T54=V54,"△",IF(T54&gt;V54,"○","×")))</f>
        <v>○</v>
      </c>
      <c r="U53" s="332"/>
      <c r="V53" s="333"/>
      <c r="W53" s="410" t="s">
        <v>0</v>
      </c>
      <c r="X53" s="411"/>
      <c r="Y53" s="412"/>
      <c r="Z53" s="413">
        <f>COUNTIF(B53:Y54,"○")</f>
        <v>5</v>
      </c>
      <c r="AA53" s="414">
        <f>COUNTIF(B53:Y54,"×")</f>
        <v>0</v>
      </c>
      <c r="AB53" s="415">
        <f>COUNTIF(B53:Y54,"△")</f>
        <v>1</v>
      </c>
      <c r="AC53" s="416">
        <f>Z53*3+AB53</f>
        <v>16</v>
      </c>
      <c r="AD53" s="322">
        <f>SUM(B54,E54,H54,K54,N54,Q54,T54,W54)</f>
        <v>19</v>
      </c>
      <c r="AE53" s="337">
        <f>SUM(D54,J54,M54,P54,S54,V54,Y54)</f>
        <v>1</v>
      </c>
      <c r="AF53" s="415">
        <f>AD53-AE53</f>
        <v>18</v>
      </c>
      <c r="AG53" s="381">
        <v>1</v>
      </c>
      <c r="AI53" s="397" t="s">
        <v>0</v>
      </c>
      <c r="AJ53" s="397" t="s">
        <v>0</v>
      </c>
      <c r="AK53" s="397" t="s">
        <v>0</v>
      </c>
    </row>
    <row r="54" spans="1:37" ht="13.5">
      <c r="A54" s="304"/>
      <c r="B54" s="138">
        <v>8</v>
      </c>
      <c r="C54" s="133"/>
      <c r="D54" s="139">
        <v>0</v>
      </c>
      <c r="E54" s="329"/>
      <c r="F54" s="307"/>
      <c r="G54" s="308"/>
      <c r="H54" s="132">
        <f>G56</f>
        <v>0</v>
      </c>
      <c r="I54" s="133"/>
      <c r="J54" s="134">
        <f>E56</f>
        <v>0</v>
      </c>
      <c r="K54" s="132">
        <f>G58</f>
        <v>5</v>
      </c>
      <c r="L54" s="133"/>
      <c r="M54" s="134">
        <f>E58</f>
        <v>1</v>
      </c>
      <c r="N54" s="132">
        <f>G60</f>
        <v>3</v>
      </c>
      <c r="O54" s="133"/>
      <c r="P54" s="134">
        <f>E60</f>
        <v>0</v>
      </c>
      <c r="Q54" s="132">
        <f>G62</f>
        <v>2</v>
      </c>
      <c r="R54" s="133"/>
      <c r="S54" s="134">
        <f>E62</f>
        <v>0</v>
      </c>
      <c r="T54" s="135">
        <f>G64</f>
        <v>1</v>
      </c>
      <c r="U54" s="136"/>
      <c r="V54" s="137">
        <f>E64</f>
        <v>0</v>
      </c>
      <c r="W54" s="47"/>
      <c r="X54" s="63">
        <f>IF(W54="","",IF(W54=Y54,"△",IF(W54&gt;Y54,"○","×")))</f>
      </c>
      <c r="Y54" s="49"/>
      <c r="Z54" s="405"/>
      <c r="AA54" s="407"/>
      <c r="AB54" s="400"/>
      <c r="AC54" s="409"/>
      <c r="AD54" s="302"/>
      <c r="AE54" s="295"/>
      <c r="AF54" s="400"/>
      <c r="AG54" s="396"/>
      <c r="AI54" s="398"/>
      <c r="AJ54" s="398"/>
      <c r="AK54" s="398"/>
    </row>
    <row r="55" spans="1:37" ht="13.5">
      <c r="A55" s="323" t="s">
        <v>107</v>
      </c>
      <c r="B55" s="324" t="str">
        <f>IF(B56="","",IF(B56=D56,"△",IF(B56&gt;D56,"○","×")))</f>
        <v>△</v>
      </c>
      <c r="C55" s="324"/>
      <c r="D55" s="325"/>
      <c r="E55" s="340" t="str">
        <f>IF(E56="","",IF(E56=G56,"△",IF(E56&gt;G56,"○","×")))</f>
        <v>△</v>
      </c>
      <c r="F55" s="324"/>
      <c r="G55" s="325"/>
      <c r="H55" s="341"/>
      <c r="I55" s="342"/>
      <c r="J55" s="343"/>
      <c r="K55" s="330" t="str">
        <f>IF(K56="","",IF(K56=M56,"△",IF(K56&gt;M56,"○","×")))</f>
        <v>○</v>
      </c>
      <c r="L55" s="324"/>
      <c r="M55" s="325"/>
      <c r="N55" s="330" t="str">
        <f>IF(N56="","",IF(N56=P56,"△",IF(N56&gt;P56,"○","×")))</f>
        <v>○</v>
      </c>
      <c r="O55" s="324"/>
      <c r="P55" s="325"/>
      <c r="Q55" s="330" t="str">
        <f>IF(Q56="","",IF(Q56=S56,"△",IF(Q56&gt;S56,"○","×")))</f>
        <v>○</v>
      </c>
      <c r="R55" s="324"/>
      <c r="S55" s="325"/>
      <c r="T55" s="331" t="str">
        <f>IF(T56="","",IF(T56=V56,"△",IF(T56&gt;V56,"○","×")))</f>
        <v>△</v>
      </c>
      <c r="U55" s="332"/>
      <c r="V55" s="333"/>
      <c r="W55" s="410" t="s">
        <v>0</v>
      </c>
      <c r="X55" s="411"/>
      <c r="Y55" s="412"/>
      <c r="Z55" s="413">
        <f>COUNTIF(B55:Y56,"○")</f>
        <v>3</v>
      </c>
      <c r="AA55" s="414">
        <f>COUNTIF(B55:Y56,"×")</f>
        <v>0</v>
      </c>
      <c r="AB55" s="415">
        <f>COUNTIF(B55:Y56,"△")</f>
        <v>3</v>
      </c>
      <c r="AC55" s="416">
        <f>Z55*3+AB55</f>
        <v>12</v>
      </c>
      <c r="AD55" s="322">
        <f>SUM(E56,B56,K56,N56,Q56,T56,W56)</f>
        <v>13</v>
      </c>
      <c r="AE55" s="337">
        <f>SUM(G56,D56,M56,P56,S56,V56,Y56)</f>
        <v>3</v>
      </c>
      <c r="AF55" s="415">
        <f>AD55-AE55</f>
        <v>10</v>
      </c>
      <c r="AG55" s="381">
        <v>2</v>
      </c>
      <c r="AI55" s="397" t="s">
        <v>0</v>
      </c>
      <c r="AJ55" s="397" t="s">
        <v>0</v>
      </c>
      <c r="AK55" s="397" t="s">
        <v>0</v>
      </c>
    </row>
    <row r="56" spans="1:37" ht="13.5">
      <c r="A56" s="304"/>
      <c r="B56" s="138">
        <v>1</v>
      </c>
      <c r="C56" s="133"/>
      <c r="D56" s="139">
        <v>1</v>
      </c>
      <c r="E56" s="140">
        <v>0</v>
      </c>
      <c r="F56" s="133"/>
      <c r="G56" s="139">
        <v>0</v>
      </c>
      <c r="H56" s="344"/>
      <c r="I56" s="345"/>
      <c r="J56" s="346"/>
      <c r="K56" s="132">
        <f>J58</f>
        <v>4</v>
      </c>
      <c r="L56" s="133"/>
      <c r="M56" s="134">
        <f>H58</f>
        <v>1</v>
      </c>
      <c r="N56" s="132">
        <f>J60</f>
        <v>6</v>
      </c>
      <c r="O56" s="133"/>
      <c r="P56" s="134">
        <f>H60</f>
        <v>0</v>
      </c>
      <c r="Q56" s="132">
        <f>J62</f>
        <v>1</v>
      </c>
      <c r="R56" s="133"/>
      <c r="S56" s="134">
        <f>H62</f>
        <v>0</v>
      </c>
      <c r="T56" s="135">
        <f>J64</f>
        <v>1</v>
      </c>
      <c r="U56" s="136"/>
      <c r="V56" s="137">
        <f>H64</f>
        <v>1</v>
      </c>
      <c r="W56" s="47"/>
      <c r="X56" s="63">
        <f>IF(W56="","",IF(W56=Y56,"△",IF(W56&gt;Y56,"○","×")))</f>
      </c>
      <c r="Y56" s="49"/>
      <c r="Z56" s="405"/>
      <c r="AA56" s="407"/>
      <c r="AB56" s="400"/>
      <c r="AC56" s="409"/>
      <c r="AD56" s="302"/>
      <c r="AE56" s="295"/>
      <c r="AF56" s="400"/>
      <c r="AG56" s="396"/>
      <c r="AI56" s="398"/>
      <c r="AJ56" s="398"/>
      <c r="AK56" s="398"/>
    </row>
    <row r="57" spans="1:37" ht="13.5">
      <c r="A57" s="323" t="s">
        <v>118</v>
      </c>
      <c r="B57" s="324" t="str">
        <f>IF(B58="","",IF(B58=D58,"△",IF(B58&gt;D58,"○","×")))</f>
        <v>×</v>
      </c>
      <c r="C57" s="324"/>
      <c r="D57" s="325"/>
      <c r="E57" s="340" t="str">
        <f>IF(E58="","",IF(E58=G58,"△",IF(E58&gt;G58,"○","×")))</f>
        <v>×</v>
      </c>
      <c r="F57" s="324"/>
      <c r="G57" s="325"/>
      <c r="H57" s="340" t="str">
        <f>IF(H58="","",IF(H58=J58,"△",IF(H58&gt;J58,"○","×")))</f>
        <v>×</v>
      </c>
      <c r="I57" s="324"/>
      <c r="J57" s="325"/>
      <c r="K57" s="341"/>
      <c r="L57" s="342"/>
      <c r="M57" s="343"/>
      <c r="N57" s="347" t="str">
        <f>IF(N58="","",IF(N58=P58,"△",IF(N58&gt;P58,"○","×")))</f>
        <v>○</v>
      </c>
      <c r="O57" s="348"/>
      <c r="P57" s="349"/>
      <c r="Q57" s="330" t="str">
        <f>IF(Q58="","",IF(Q58=S58,"△",IF(Q58&gt;S58,"○","×")))</f>
        <v>△</v>
      </c>
      <c r="R57" s="324"/>
      <c r="S57" s="325"/>
      <c r="T57" s="350" t="str">
        <f>IF(T58="","",IF(T58=V58,"△",IF(T58&gt;V58,"○","×")))</f>
        <v>×</v>
      </c>
      <c r="U57" s="351"/>
      <c r="V57" s="352"/>
      <c r="W57" s="410" t="s">
        <v>0</v>
      </c>
      <c r="X57" s="411"/>
      <c r="Y57" s="412"/>
      <c r="Z57" s="413">
        <f>COUNTIF(B57:Y58,"○")</f>
        <v>1</v>
      </c>
      <c r="AA57" s="414">
        <f>COUNTIF(B57:Y58,"×")</f>
        <v>4</v>
      </c>
      <c r="AB57" s="415">
        <f>COUNTIF(B57:Y58,"△")</f>
        <v>1</v>
      </c>
      <c r="AC57" s="416">
        <f>Z57*3+AB57</f>
        <v>4</v>
      </c>
      <c r="AD57" s="322">
        <f>SUM(E58,H58,B58,N58,Q58,T58,W58)</f>
        <v>9</v>
      </c>
      <c r="AE57" s="337">
        <f>SUM(G58,J58,D58,P58,S58,V58,Y58)</f>
        <v>15</v>
      </c>
      <c r="AF57" s="415">
        <f>AD57-AE57</f>
        <v>-6</v>
      </c>
      <c r="AG57" s="381">
        <v>7</v>
      </c>
      <c r="AI57" s="397" t="s">
        <v>0</v>
      </c>
      <c r="AJ57" s="397" t="s">
        <v>0</v>
      </c>
      <c r="AK57" s="397" t="s">
        <v>0</v>
      </c>
    </row>
    <row r="58" spans="1:37" ht="13.5">
      <c r="A58" s="304"/>
      <c r="B58" s="138">
        <v>1</v>
      </c>
      <c r="C58" s="141"/>
      <c r="D58" s="139">
        <v>2</v>
      </c>
      <c r="E58" s="140">
        <v>1</v>
      </c>
      <c r="F58" s="141"/>
      <c r="G58" s="139">
        <v>5</v>
      </c>
      <c r="H58" s="140">
        <v>1</v>
      </c>
      <c r="I58" s="141"/>
      <c r="J58" s="139">
        <v>4</v>
      </c>
      <c r="K58" s="344"/>
      <c r="L58" s="345"/>
      <c r="M58" s="346"/>
      <c r="N58" s="142">
        <f>M60</f>
        <v>5</v>
      </c>
      <c r="O58" s="141"/>
      <c r="P58" s="134">
        <f>K60</f>
        <v>0</v>
      </c>
      <c r="Q58" s="132">
        <f>M62</f>
        <v>0</v>
      </c>
      <c r="R58" s="133"/>
      <c r="S58" s="134">
        <f>K62</f>
        <v>0</v>
      </c>
      <c r="T58" s="135">
        <f>M64</f>
        <v>1</v>
      </c>
      <c r="U58" s="136"/>
      <c r="V58" s="137">
        <f>K64</f>
        <v>4</v>
      </c>
      <c r="W58" s="47"/>
      <c r="X58" s="63">
        <f>IF(W58="","",IF(W58=Y58,"△",IF(W58&gt;Y58,"○","×")))</f>
      </c>
      <c r="Y58" s="49"/>
      <c r="Z58" s="405"/>
      <c r="AA58" s="407"/>
      <c r="AB58" s="400"/>
      <c r="AC58" s="409"/>
      <c r="AD58" s="302"/>
      <c r="AE58" s="295"/>
      <c r="AF58" s="400"/>
      <c r="AG58" s="396"/>
      <c r="AI58" s="398"/>
      <c r="AJ58" s="398"/>
      <c r="AK58" s="398"/>
    </row>
    <row r="59" spans="1:37" ht="13.5">
      <c r="A59" s="323" t="s">
        <v>110</v>
      </c>
      <c r="B59" s="324" t="str">
        <f>IF(B60="","",IF(B60=D60,"△",IF(B60&gt;D60,"○","×")))</f>
        <v>×</v>
      </c>
      <c r="C59" s="324"/>
      <c r="D59" s="325"/>
      <c r="E59" s="340" t="str">
        <f>IF(E60="","",IF(E60=G60,"△",IF(E60&gt;G60,"○","×")))</f>
        <v>×</v>
      </c>
      <c r="F59" s="324"/>
      <c r="G59" s="325"/>
      <c r="H59" s="340" t="str">
        <f>IF(H60="","",IF(H60=J60,"△",IF(H60&gt;J60,"○","×")))</f>
        <v>×</v>
      </c>
      <c r="I59" s="324"/>
      <c r="J59" s="325"/>
      <c r="K59" s="340" t="str">
        <f>IF(K60="","",IF(K60=M60,"△",IF(K60&gt;M60,"○","×")))</f>
        <v>×</v>
      </c>
      <c r="L59" s="324"/>
      <c r="M59" s="325"/>
      <c r="N59" s="326"/>
      <c r="O59" s="327"/>
      <c r="P59" s="328"/>
      <c r="Q59" s="330" t="str">
        <f>IF(Q60="","",IF(Q60=S60,"△",IF(Q60&gt;S60,"○","×")))</f>
        <v>○</v>
      </c>
      <c r="R59" s="324"/>
      <c r="S59" s="325"/>
      <c r="T59" s="353" t="str">
        <f>IF(T60="","",IF(T60=V60,"△",IF(T60&gt;V60,"○","×")))</f>
        <v>○</v>
      </c>
      <c r="U59" s="354"/>
      <c r="V59" s="355"/>
      <c r="W59" s="410" t="s">
        <v>0</v>
      </c>
      <c r="X59" s="411"/>
      <c r="Y59" s="412"/>
      <c r="Z59" s="413">
        <f>COUNTIF(B59:Y60,"○")</f>
        <v>2</v>
      </c>
      <c r="AA59" s="414">
        <f>COUNTIF(B59:Y60,"×")</f>
        <v>4</v>
      </c>
      <c r="AB59" s="415">
        <f>COUNTIF(B59:Y60,"△")</f>
        <v>0</v>
      </c>
      <c r="AC59" s="416">
        <f>Z59*3+AB59</f>
        <v>6</v>
      </c>
      <c r="AD59" s="322">
        <f>SUM(E60,H60,K60,B60,Q60,T60,W60)</f>
        <v>6</v>
      </c>
      <c r="AE59" s="337">
        <f>SUM(G60,J60,M60,D60,S60,V60,Y60)</f>
        <v>19</v>
      </c>
      <c r="AF59" s="415">
        <f>AD59-AE59</f>
        <v>-13</v>
      </c>
      <c r="AG59" s="381">
        <v>5</v>
      </c>
      <c r="AI59" s="397" t="s">
        <v>0</v>
      </c>
      <c r="AJ59" s="397" t="s">
        <v>0</v>
      </c>
      <c r="AK59" s="397" t="s">
        <v>0</v>
      </c>
    </row>
    <row r="60" spans="1:37" ht="13.5">
      <c r="A60" s="304"/>
      <c r="B60" s="138">
        <v>1</v>
      </c>
      <c r="C60" s="141"/>
      <c r="D60" s="139">
        <v>2</v>
      </c>
      <c r="E60" s="140">
        <v>0</v>
      </c>
      <c r="F60" s="141"/>
      <c r="G60" s="139">
        <v>3</v>
      </c>
      <c r="H60" s="140">
        <v>0</v>
      </c>
      <c r="I60" s="141"/>
      <c r="J60" s="139">
        <v>6</v>
      </c>
      <c r="K60" s="140">
        <v>0</v>
      </c>
      <c r="L60" s="141"/>
      <c r="M60" s="139">
        <v>5</v>
      </c>
      <c r="N60" s="329"/>
      <c r="O60" s="307"/>
      <c r="P60" s="308"/>
      <c r="Q60" s="142">
        <f>P62</f>
        <v>2</v>
      </c>
      <c r="R60" s="141"/>
      <c r="S60" s="143">
        <f>N62</f>
        <v>1</v>
      </c>
      <c r="T60" s="144">
        <f>P64</f>
        <v>3</v>
      </c>
      <c r="U60" s="145"/>
      <c r="V60" s="146">
        <f>N64</f>
        <v>2</v>
      </c>
      <c r="W60" s="52"/>
      <c r="X60" s="65">
        <f>IF(W60="","",IF(W60=Y60,"△",IF(W60&gt;Y60,"○","×")))</f>
      </c>
      <c r="Y60" s="54"/>
      <c r="Z60" s="405"/>
      <c r="AA60" s="407"/>
      <c r="AB60" s="400"/>
      <c r="AC60" s="409"/>
      <c r="AD60" s="302"/>
      <c r="AE60" s="295"/>
      <c r="AF60" s="400"/>
      <c r="AG60" s="396"/>
      <c r="AI60" s="398"/>
      <c r="AJ60" s="398"/>
      <c r="AK60" s="398"/>
    </row>
    <row r="61" spans="1:37" ht="13.5">
      <c r="A61" s="323" t="s">
        <v>104</v>
      </c>
      <c r="B61" s="313" t="str">
        <f>IF(B62="","",IF(B62=D62,"△",IF(B62&gt;D62,"○","×")))</f>
        <v>○</v>
      </c>
      <c r="C61" s="313"/>
      <c r="D61" s="314"/>
      <c r="E61" s="360" t="str">
        <f>IF(E62="","",IF(E62=G62,"△",IF(E62&gt;G62,"○","×")))</f>
        <v>×</v>
      </c>
      <c r="F61" s="313"/>
      <c r="G61" s="314"/>
      <c r="H61" s="360" t="str">
        <f>IF(H62="","",IF(H62=J62,"△",IF(H62&gt;J62,"○","×")))</f>
        <v>×</v>
      </c>
      <c r="I61" s="313"/>
      <c r="J61" s="314"/>
      <c r="K61" s="360" t="str">
        <f>IF(K62="","",IF(K62=M62,"△",IF(K62&gt;M62,"○","×")))</f>
        <v>△</v>
      </c>
      <c r="L61" s="313"/>
      <c r="M61" s="314"/>
      <c r="N61" s="360" t="str">
        <f>IF(N62="","",IF(N62=P62,"△",IF(N62&gt;P62,"○","×")))</f>
        <v>×</v>
      </c>
      <c r="O61" s="313"/>
      <c r="P61" s="314"/>
      <c r="Q61" s="356"/>
      <c r="R61" s="305"/>
      <c r="S61" s="306"/>
      <c r="T61" s="357" t="str">
        <f>IF(T62="","",IF(T62=V62,"△",IF(T62&gt;V62,"○","×")))</f>
        <v>○</v>
      </c>
      <c r="U61" s="358"/>
      <c r="V61" s="359"/>
      <c r="W61" s="410" t="s">
        <v>0</v>
      </c>
      <c r="X61" s="411"/>
      <c r="Y61" s="412"/>
      <c r="Z61" s="413">
        <f>COUNTIF(B61:Y62,"○")</f>
        <v>2</v>
      </c>
      <c r="AA61" s="414">
        <f>COUNTIF(B61:Y62,"×")</f>
        <v>3</v>
      </c>
      <c r="AB61" s="415">
        <f>COUNTIF(B61:Y62,"△")</f>
        <v>1</v>
      </c>
      <c r="AC61" s="416">
        <f>Z61*3+AB61</f>
        <v>7</v>
      </c>
      <c r="AD61" s="322">
        <f>SUM(E62,H62,K62,N62,B62,T62,W62)</f>
        <v>3</v>
      </c>
      <c r="AE61" s="337">
        <f>SUM(G62,J62,M62,P62,D62,V62,Y62)</f>
        <v>5</v>
      </c>
      <c r="AF61" s="415">
        <f>AD61-AE61</f>
        <v>-2</v>
      </c>
      <c r="AG61" s="381">
        <v>4</v>
      </c>
      <c r="AI61" s="397" t="s">
        <v>0</v>
      </c>
      <c r="AJ61" s="397" t="s">
        <v>0</v>
      </c>
      <c r="AK61" s="397" t="s">
        <v>0</v>
      </c>
    </row>
    <row r="62" spans="1:37" ht="13.5">
      <c r="A62" s="304"/>
      <c r="B62" s="147">
        <v>1</v>
      </c>
      <c r="C62" s="133"/>
      <c r="D62" s="148">
        <v>0</v>
      </c>
      <c r="E62" s="140">
        <v>0</v>
      </c>
      <c r="F62" s="141"/>
      <c r="G62" s="139">
        <v>2</v>
      </c>
      <c r="H62" s="140">
        <v>0</v>
      </c>
      <c r="I62" s="141"/>
      <c r="J62" s="139">
        <v>1</v>
      </c>
      <c r="K62" s="140">
        <v>0</v>
      </c>
      <c r="L62" s="141"/>
      <c r="M62" s="139">
        <v>0</v>
      </c>
      <c r="N62" s="140">
        <v>1</v>
      </c>
      <c r="O62" s="141"/>
      <c r="P62" s="139">
        <v>2</v>
      </c>
      <c r="Q62" s="356"/>
      <c r="R62" s="305"/>
      <c r="S62" s="306"/>
      <c r="T62" s="144">
        <f>S64</f>
        <v>1</v>
      </c>
      <c r="U62" s="145"/>
      <c r="V62" s="146">
        <f>Q64</f>
        <v>0</v>
      </c>
      <c r="W62" s="52"/>
      <c r="X62" s="65">
        <f>IF(W62="","",IF(W62=Y62,"△",IF(W62&gt;Y62,"○","×")))</f>
      </c>
      <c r="Y62" s="54"/>
      <c r="Z62" s="405"/>
      <c r="AA62" s="407"/>
      <c r="AB62" s="400"/>
      <c r="AC62" s="409"/>
      <c r="AD62" s="302"/>
      <c r="AE62" s="295"/>
      <c r="AF62" s="400"/>
      <c r="AG62" s="396"/>
      <c r="AI62" s="398"/>
      <c r="AJ62" s="398"/>
      <c r="AK62" s="398"/>
    </row>
    <row r="63" spans="1:37" ht="13.5">
      <c r="A63" s="323" t="s">
        <v>109</v>
      </c>
      <c r="B63" s="324" t="str">
        <f>IF(B64="","",IF(B64=D64,"△",IF(B64&gt;D64,"○","×")))</f>
        <v>×</v>
      </c>
      <c r="C63" s="324"/>
      <c r="D63" s="325"/>
      <c r="E63" s="340" t="str">
        <f>IF(E64="","",IF(E64=G64,"△",IF(E64&gt;G64,"○","×")))</f>
        <v>×</v>
      </c>
      <c r="F63" s="324"/>
      <c r="G63" s="325"/>
      <c r="H63" s="340" t="str">
        <f>IF(H64="","",IF(H64=J64,"△",IF(H64&gt;J64,"○","×")))</f>
        <v>△</v>
      </c>
      <c r="I63" s="324"/>
      <c r="J63" s="325"/>
      <c r="K63" s="340" t="str">
        <f>IF(K64="","",IF(K64=M64,"△",IF(K64&gt;M64,"○","×")))</f>
        <v>○</v>
      </c>
      <c r="L63" s="324"/>
      <c r="M63" s="325"/>
      <c r="N63" s="340" t="str">
        <f>IF(N64="","",IF(N64=P64,"△",IF(N64&gt;P64,"○","×")))</f>
        <v>×</v>
      </c>
      <c r="O63" s="324"/>
      <c r="P63" s="325"/>
      <c r="Q63" s="340" t="str">
        <f>IF(Q64="","",IF(Q64=S64,"△",IF(Q64&gt;S64,"○","×")))</f>
        <v>×</v>
      </c>
      <c r="R63" s="324"/>
      <c r="S63" s="325"/>
      <c r="T63" s="361"/>
      <c r="U63" s="362"/>
      <c r="V63" s="363"/>
      <c r="W63" s="410" t="s">
        <v>0</v>
      </c>
      <c r="X63" s="411"/>
      <c r="Y63" s="412"/>
      <c r="Z63" s="413">
        <f>COUNTIF(B63:Y64,"○")</f>
        <v>1</v>
      </c>
      <c r="AA63" s="414">
        <f>COUNTIF(B63:Y64,"×")</f>
        <v>4</v>
      </c>
      <c r="AB63" s="415">
        <f>COUNTIF(B63:Y64,"△")</f>
        <v>1</v>
      </c>
      <c r="AC63" s="416">
        <f>Z63*3+AB63</f>
        <v>4</v>
      </c>
      <c r="AD63" s="322">
        <f>SUM(E64,H64,K64,N64,Q64,B64,W64)</f>
        <v>7</v>
      </c>
      <c r="AE63" s="337">
        <f>SUM(G64,J64,M64,P64,S64,D64,Y64)</f>
        <v>8</v>
      </c>
      <c r="AF63" s="415">
        <f>AD63-AE63</f>
        <v>-1</v>
      </c>
      <c r="AG63" s="381">
        <v>6</v>
      </c>
      <c r="AI63" s="397" t="s">
        <v>0</v>
      </c>
      <c r="AJ63" s="397" t="s">
        <v>0</v>
      </c>
      <c r="AK63" s="397" t="s">
        <v>0</v>
      </c>
    </row>
    <row r="64" spans="1:37" ht="14.25" thickBot="1">
      <c r="A64" s="367"/>
      <c r="B64" s="149">
        <v>0</v>
      </c>
      <c r="C64" s="150"/>
      <c r="D64" s="151">
        <v>1</v>
      </c>
      <c r="E64" s="152">
        <v>0</v>
      </c>
      <c r="F64" s="150"/>
      <c r="G64" s="151">
        <v>1</v>
      </c>
      <c r="H64" s="152">
        <v>1</v>
      </c>
      <c r="I64" s="150"/>
      <c r="J64" s="151">
        <v>1</v>
      </c>
      <c r="K64" s="152">
        <v>4</v>
      </c>
      <c r="L64" s="150"/>
      <c r="M64" s="151">
        <v>1</v>
      </c>
      <c r="N64" s="152">
        <v>2</v>
      </c>
      <c r="O64" s="150"/>
      <c r="P64" s="151">
        <v>3</v>
      </c>
      <c r="Q64" s="152">
        <v>0</v>
      </c>
      <c r="R64" s="150"/>
      <c r="S64" s="151">
        <v>1</v>
      </c>
      <c r="T64" s="364"/>
      <c r="U64" s="365"/>
      <c r="V64" s="366"/>
      <c r="W64" s="52"/>
      <c r="X64" s="65">
        <f>IF(W64="","",IF(W64=Y64,"△",IF(W64&gt;Y64,"○","×")))</f>
      </c>
      <c r="Y64" s="54"/>
      <c r="Z64" s="405"/>
      <c r="AA64" s="407"/>
      <c r="AB64" s="400"/>
      <c r="AC64" s="409"/>
      <c r="AD64" s="302"/>
      <c r="AE64" s="295"/>
      <c r="AF64" s="400"/>
      <c r="AG64" s="396"/>
      <c r="AI64" s="398"/>
      <c r="AJ64" s="398"/>
      <c r="AK64" s="398"/>
    </row>
    <row r="65" spans="1:37" ht="13.5">
      <c r="A65" s="368" t="s">
        <v>0</v>
      </c>
      <c r="B65" s="417" t="s">
        <v>0</v>
      </c>
      <c r="C65" s="411"/>
      <c r="D65" s="418"/>
      <c r="E65" s="410" t="s">
        <v>0</v>
      </c>
      <c r="F65" s="411"/>
      <c r="G65" s="418"/>
      <c r="H65" s="410" t="s">
        <v>0</v>
      </c>
      <c r="I65" s="411"/>
      <c r="J65" s="418"/>
      <c r="K65" s="410" t="s">
        <v>0</v>
      </c>
      <c r="L65" s="411"/>
      <c r="M65" s="418"/>
      <c r="N65" s="410" t="s">
        <v>0</v>
      </c>
      <c r="O65" s="411"/>
      <c r="P65" s="418"/>
      <c r="Q65" s="410" t="s">
        <v>0</v>
      </c>
      <c r="R65" s="411"/>
      <c r="S65" s="418"/>
      <c r="T65" s="410" t="s">
        <v>0</v>
      </c>
      <c r="U65" s="411"/>
      <c r="V65" s="418"/>
      <c r="W65" s="421"/>
      <c r="X65" s="422"/>
      <c r="Y65" s="423"/>
      <c r="Z65" s="413">
        <f>COUNTIF(B65:Y66,"○")</f>
        <v>0</v>
      </c>
      <c r="AA65" s="414">
        <f>COUNTIF(B65:Y66,"×")</f>
        <v>0</v>
      </c>
      <c r="AB65" s="415">
        <f>COUNTIF(B65:Y66,"△")</f>
        <v>0</v>
      </c>
      <c r="AC65" s="416">
        <f>Z65*3+AB65</f>
        <v>0</v>
      </c>
      <c r="AD65" s="322">
        <f>SUM(E66,H66,K66,N66,Q66,T66,B66)</f>
        <v>0</v>
      </c>
      <c r="AE65" s="337">
        <f>SUM(G66,J66,M66,P66,S66,V66,D66)</f>
        <v>0</v>
      </c>
      <c r="AF65" s="415">
        <f>AD65-AE65</f>
        <v>0</v>
      </c>
      <c r="AG65" s="416"/>
      <c r="AI65" s="397" t="s">
        <v>0</v>
      </c>
      <c r="AJ65" s="397" t="s">
        <v>0</v>
      </c>
      <c r="AK65" s="397" t="s">
        <v>0</v>
      </c>
    </row>
    <row r="66" spans="1:37" ht="14.25" thickBot="1">
      <c r="A66" s="369"/>
      <c r="B66" s="55">
        <f>IF(Y52="","",Y52)</f>
      </c>
      <c r="C66" s="61">
        <f>IF(B66="","",IF(B66=D66,"△",IF(B66&gt;D66,"○","×")))</f>
      </c>
      <c r="D66" s="57">
        <f>IF(W52="","",W52)</f>
      </c>
      <c r="E66" s="58">
        <f>IF(Y54="","",Y54)</f>
      </c>
      <c r="F66" s="66">
        <f>IF(E66="","",IF(E66=G66,"△",IF(E66&gt;G66,"○","×")))</f>
      </c>
      <c r="G66" s="57">
        <f>IF(W54="","",W54)</f>
      </c>
      <c r="H66" s="58">
        <f>IF(Y56="","",Y56)</f>
      </c>
      <c r="I66" s="61">
        <f>IF(H66="","",IF(H66=J66,"△",IF(H66&gt;J66,"○","×")))</f>
      </c>
      <c r="J66" s="57">
        <f>IF(W56="","",W56)</f>
      </c>
      <c r="K66" s="58">
        <f>IF(Y58="","",Y58)</f>
      </c>
      <c r="L66" s="66">
        <f>IF(K66="","",IF(K66=M66,"△",IF(K66&gt;M66,"○","×")))</f>
      </c>
      <c r="M66" s="57">
        <f>IF(W58="","",W58)</f>
      </c>
      <c r="N66" s="58">
        <f>IF(Y60="","",Y60)</f>
      </c>
      <c r="O66" s="66">
        <f>IF(N66="","",IF(N66=P66,"△",IF(N66&gt;P66,"○","×")))</f>
      </c>
      <c r="P66" s="57">
        <f>IF(W60="","",W60)</f>
      </c>
      <c r="Q66" s="58">
        <f>IF(Y62="","",Y62)</f>
      </c>
      <c r="R66" s="66">
        <f>IF(Q66="","",IF(Q66=S66,"△",IF(Q66&gt;S66,"○","×")))</f>
      </c>
      <c r="S66" s="57">
        <f>IF(W62="","",W62)</f>
      </c>
      <c r="T66" s="58">
        <f>IF(Y64="","",Y64)</f>
      </c>
      <c r="U66" s="66">
        <f>IF(T66="","",IF(T66=V66,"△",IF(T66&gt;V66,"○","×")))</f>
      </c>
      <c r="V66" s="57">
        <f>IF(W64="","",W64)</f>
      </c>
      <c r="W66" s="424"/>
      <c r="X66" s="425"/>
      <c r="Y66" s="426"/>
      <c r="Z66" s="427"/>
      <c r="AA66" s="419"/>
      <c r="AB66" s="420"/>
      <c r="AC66" s="428"/>
      <c r="AD66" s="380"/>
      <c r="AE66" s="372"/>
      <c r="AF66" s="420"/>
      <c r="AG66" s="428"/>
      <c r="AI66" s="398"/>
      <c r="AJ66" s="398"/>
      <c r="AK66" s="398"/>
    </row>
    <row r="67" spans="26:33" ht="13.5">
      <c r="Z67" s="174"/>
      <c r="AA67" s="174"/>
      <c r="AB67" s="174"/>
      <c r="AC67" s="174"/>
      <c r="AD67" s="174"/>
      <c r="AE67" s="174"/>
      <c r="AF67" s="174"/>
      <c r="AG67" s="174"/>
    </row>
    <row r="68" spans="1:33" ht="18.75" customHeight="1">
      <c r="A68" s="2">
        <v>6</v>
      </c>
      <c r="B68" s="2" t="s">
        <v>4</v>
      </c>
      <c r="C68" s="272" t="s">
        <v>28</v>
      </c>
      <c r="D68" s="272"/>
      <c r="E68" s="3" t="s">
        <v>24</v>
      </c>
      <c r="F68" s="24"/>
      <c r="G68" s="4"/>
      <c r="H68" s="273" t="s">
        <v>0</v>
      </c>
      <c r="I68" s="273"/>
      <c r="J68" s="273"/>
      <c r="K68" s="273"/>
      <c r="L68" s="25"/>
      <c r="M68" s="4"/>
      <c r="N68" s="4"/>
      <c r="O68" s="25"/>
      <c r="P68" s="4"/>
      <c r="Q68" s="4"/>
      <c r="R68" s="25"/>
      <c r="S68" s="4"/>
      <c r="T68" s="4"/>
      <c r="U68" s="25"/>
      <c r="V68" s="4"/>
      <c r="W68" s="4"/>
      <c r="X68" s="25"/>
      <c r="Y68" s="4"/>
      <c r="Z68" s="176"/>
      <c r="AA68" s="176"/>
      <c r="AB68" s="176"/>
      <c r="AC68" s="176"/>
      <c r="AD68" s="174"/>
      <c r="AE68" s="174"/>
      <c r="AF68" s="174"/>
      <c r="AG68" s="174"/>
    </row>
    <row r="69" spans="1:40" ht="11.25" customHeight="1" thickBot="1">
      <c r="A69" s="4"/>
      <c r="B69" s="4"/>
      <c r="C69" s="25"/>
      <c r="D69" s="4"/>
      <c r="E69" s="4"/>
      <c r="F69" s="25"/>
      <c r="G69" s="4"/>
      <c r="H69" s="4"/>
      <c r="I69" s="25"/>
      <c r="J69" s="4"/>
      <c r="K69" s="4"/>
      <c r="L69" s="25"/>
      <c r="M69" s="4"/>
      <c r="N69" s="4"/>
      <c r="O69" s="25"/>
      <c r="P69" s="4"/>
      <c r="Q69" s="5"/>
      <c r="R69" s="29"/>
      <c r="S69" s="5"/>
      <c r="T69" s="5"/>
      <c r="U69" s="29"/>
      <c r="V69" s="5"/>
      <c r="W69" s="5"/>
      <c r="X69" s="29"/>
      <c r="Y69" s="6"/>
      <c r="Z69" s="177"/>
      <c r="AA69" s="178" t="s">
        <v>7</v>
      </c>
      <c r="AB69" s="178">
        <v>21</v>
      </c>
      <c r="AC69" s="179" t="s">
        <v>8</v>
      </c>
      <c r="AD69" s="174"/>
      <c r="AE69" s="174"/>
      <c r="AF69" s="174"/>
      <c r="AG69" s="174"/>
      <c r="AI69" s="383" t="s">
        <v>25</v>
      </c>
      <c r="AJ69" s="383"/>
      <c r="AK69" s="383"/>
      <c r="AL69" s="7"/>
      <c r="AM69" s="7"/>
      <c r="AN69" s="7"/>
    </row>
    <row r="70" spans="1:33" ht="14.25" thickBot="1">
      <c r="A70" s="8">
        <v>7</v>
      </c>
      <c r="B70" s="4" t="s">
        <v>26</v>
      </c>
      <c r="C70" s="25"/>
      <c r="D70" s="4"/>
      <c r="E70" s="4"/>
      <c r="F70" s="25"/>
      <c r="G70" s="4"/>
      <c r="H70" s="4"/>
      <c r="I70" s="25"/>
      <c r="J70" s="4"/>
      <c r="K70" s="4"/>
      <c r="L70" s="25"/>
      <c r="M70" s="4"/>
      <c r="N70" s="9"/>
      <c r="O70" s="25"/>
      <c r="P70" s="257" t="s">
        <v>11</v>
      </c>
      <c r="Q70" s="257"/>
      <c r="R70" s="257"/>
      <c r="S70" s="257"/>
      <c r="T70" s="44">
        <v>21</v>
      </c>
      <c r="U70" s="25"/>
      <c r="V70" s="258" t="s">
        <v>12</v>
      </c>
      <c r="W70" s="258"/>
      <c r="X70" s="258"/>
      <c r="Y70" s="10">
        <v>0</v>
      </c>
      <c r="Z70" s="176"/>
      <c r="AA70" s="176"/>
      <c r="AB70" s="176"/>
      <c r="AC70" s="176"/>
      <c r="AD70" s="174"/>
      <c r="AE70" s="174"/>
      <c r="AF70" s="174"/>
      <c r="AG70" s="174"/>
    </row>
    <row r="71" spans="1:37" ht="13.5" customHeight="1">
      <c r="A71" s="274"/>
      <c r="B71" s="276" t="str">
        <f>A73</f>
        <v>夢前</v>
      </c>
      <c r="C71" s="259"/>
      <c r="D71" s="259"/>
      <c r="E71" s="259" t="str">
        <f>A75</f>
        <v>船場</v>
      </c>
      <c r="F71" s="259"/>
      <c r="G71" s="259"/>
      <c r="H71" s="259" t="str">
        <f>A77</f>
        <v>峰相</v>
      </c>
      <c r="I71" s="259"/>
      <c r="J71" s="259"/>
      <c r="K71" s="259" t="str">
        <f>A79</f>
        <v>水上</v>
      </c>
      <c r="L71" s="259"/>
      <c r="M71" s="259"/>
      <c r="N71" s="259" t="str">
        <f>A81</f>
        <v>荒川</v>
      </c>
      <c r="O71" s="259"/>
      <c r="P71" s="259"/>
      <c r="Q71" s="278" t="str">
        <f>A83</f>
        <v>勝原</v>
      </c>
      <c r="R71" s="278"/>
      <c r="S71" s="278"/>
      <c r="T71" s="278" t="str">
        <f>A85</f>
        <v>城北B</v>
      </c>
      <c r="U71" s="278"/>
      <c r="V71" s="278"/>
      <c r="W71" s="280" t="s">
        <v>0</v>
      </c>
      <c r="X71" s="281"/>
      <c r="Y71" s="282"/>
      <c r="Z71" s="387" t="s">
        <v>13</v>
      </c>
      <c r="AA71" s="389" t="s">
        <v>14</v>
      </c>
      <c r="AB71" s="391" t="s">
        <v>15</v>
      </c>
      <c r="AC71" s="393" t="s">
        <v>16</v>
      </c>
      <c r="AD71" s="387" t="s">
        <v>17</v>
      </c>
      <c r="AE71" s="389" t="s">
        <v>18</v>
      </c>
      <c r="AF71" s="391" t="s">
        <v>19</v>
      </c>
      <c r="AG71" s="261" t="s">
        <v>2</v>
      </c>
      <c r="AI71" s="384" t="s">
        <v>20</v>
      </c>
      <c r="AJ71" s="384" t="s">
        <v>21</v>
      </c>
      <c r="AK71" s="384" t="s">
        <v>22</v>
      </c>
    </row>
    <row r="72" spans="1:37" ht="14.25" thickBot="1">
      <c r="A72" s="275"/>
      <c r="B72" s="277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79"/>
      <c r="R72" s="279"/>
      <c r="S72" s="279"/>
      <c r="T72" s="279"/>
      <c r="U72" s="279"/>
      <c r="V72" s="279"/>
      <c r="W72" s="283"/>
      <c r="X72" s="284"/>
      <c r="Y72" s="285"/>
      <c r="Z72" s="388"/>
      <c r="AA72" s="390"/>
      <c r="AB72" s="392"/>
      <c r="AC72" s="394"/>
      <c r="AD72" s="388"/>
      <c r="AE72" s="390"/>
      <c r="AF72" s="392"/>
      <c r="AG72" s="262"/>
      <c r="AI72" s="385"/>
      <c r="AJ72" s="385"/>
      <c r="AK72" s="385"/>
    </row>
    <row r="73" spans="1:37" ht="13.5">
      <c r="A73" s="303" t="s">
        <v>108</v>
      </c>
      <c r="B73" s="305"/>
      <c r="C73" s="305"/>
      <c r="D73" s="306"/>
      <c r="E73" s="309" t="str">
        <f>IF(E74="","",IF(E74=G74,"△",IF(E74&gt;G74,"○","×")))</f>
        <v>×</v>
      </c>
      <c r="F73" s="310"/>
      <c r="G73" s="311"/>
      <c r="H73" s="312" t="str">
        <f>IF(H74="","",IF(H74=J74,"△",IF(H74&gt;J74,"○","×")))</f>
        <v>×</v>
      </c>
      <c r="I73" s="313"/>
      <c r="J73" s="314"/>
      <c r="K73" s="309" t="str">
        <f>IF(K74="","",IF(K74=M74,"△",IF(K74&gt;M74,"○","×")))</f>
        <v>×</v>
      </c>
      <c r="L73" s="310"/>
      <c r="M73" s="311"/>
      <c r="N73" s="286" t="str">
        <f>IF(N74="","",IF(N74=P74,"△",IF(N74&gt;P74,"○","×")))</f>
        <v>△</v>
      </c>
      <c r="O73" s="287"/>
      <c r="P73" s="288"/>
      <c r="Q73" s="429" t="str">
        <f>IF(Q74="","",IF(Q74=S74,"△",IF(Q74&gt;S74,"○","×")))</f>
        <v>×</v>
      </c>
      <c r="R73" s="430"/>
      <c r="S73" s="431"/>
      <c r="T73" s="289" t="str">
        <f>IF(T74="","",IF(T74=V74,"△",IF(T74&gt;V74,"○","×")))</f>
        <v>△</v>
      </c>
      <c r="U73" s="290"/>
      <c r="V73" s="291"/>
      <c r="W73" s="401" t="s">
        <v>0</v>
      </c>
      <c r="X73" s="402"/>
      <c r="Y73" s="403"/>
      <c r="Z73" s="404">
        <f>COUNTIF(B73:Y74,"○")</f>
        <v>0</v>
      </c>
      <c r="AA73" s="406">
        <f>COUNTIF(B73:Y74,"×")</f>
        <v>4</v>
      </c>
      <c r="AB73" s="399">
        <f>COUNTIF(B73:Y74,"△")</f>
        <v>2</v>
      </c>
      <c r="AC73" s="408">
        <f>Z73*3+AB73</f>
        <v>2</v>
      </c>
      <c r="AD73" s="301">
        <f>SUM(E74,H74,K74,N74,Q74,T74,W74)</f>
        <v>3</v>
      </c>
      <c r="AE73" s="294">
        <f>SUM(G74,J74,M74,P74,S74,V74,Y74)</f>
        <v>13</v>
      </c>
      <c r="AF73" s="399">
        <f>AD73-AE73</f>
        <v>-10</v>
      </c>
      <c r="AG73" s="395">
        <v>6</v>
      </c>
      <c r="AI73" s="397" t="s">
        <v>0</v>
      </c>
      <c r="AJ73" s="397" t="s">
        <v>0</v>
      </c>
      <c r="AK73" s="397" t="s">
        <v>0</v>
      </c>
    </row>
    <row r="74" spans="1:37" ht="13.5">
      <c r="A74" s="304"/>
      <c r="B74" s="307"/>
      <c r="C74" s="307"/>
      <c r="D74" s="308"/>
      <c r="E74" s="132">
        <f>D76</f>
        <v>0</v>
      </c>
      <c r="F74" s="133"/>
      <c r="G74" s="134">
        <f>B76</f>
        <v>1</v>
      </c>
      <c r="H74" s="132">
        <f>D78</f>
        <v>0</v>
      </c>
      <c r="I74" s="133"/>
      <c r="J74" s="134">
        <f>B78</f>
        <v>2</v>
      </c>
      <c r="K74" s="132">
        <f>D80</f>
        <v>1</v>
      </c>
      <c r="L74" s="133"/>
      <c r="M74" s="134">
        <f>B80</f>
        <v>2</v>
      </c>
      <c r="N74" s="132">
        <f>D82</f>
        <v>1</v>
      </c>
      <c r="O74" s="133"/>
      <c r="P74" s="134">
        <f>B82</f>
        <v>1</v>
      </c>
      <c r="Q74" s="135">
        <f>D84</f>
        <v>0</v>
      </c>
      <c r="R74" s="136"/>
      <c r="S74" s="137">
        <f>B84</f>
        <v>6</v>
      </c>
      <c r="T74" s="135">
        <f>D86</f>
        <v>1</v>
      </c>
      <c r="U74" s="136"/>
      <c r="V74" s="137">
        <f>B86</f>
        <v>1</v>
      </c>
      <c r="W74" s="67"/>
      <c r="X74" s="68">
        <f>IF(W74="","",IF(W74=Y74,"△",IF(W74&gt;Y74,"○","×")))</f>
      </c>
      <c r="Y74" s="69"/>
      <c r="Z74" s="405"/>
      <c r="AA74" s="407"/>
      <c r="AB74" s="400"/>
      <c r="AC74" s="409"/>
      <c r="AD74" s="302"/>
      <c r="AE74" s="295"/>
      <c r="AF74" s="400"/>
      <c r="AG74" s="396"/>
      <c r="AI74" s="398"/>
      <c r="AJ74" s="398"/>
      <c r="AK74" s="398"/>
    </row>
    <row r="75" spans="1:37" ht="13.5">
      <c r="A75" s="323" t="s">
        <v>125</v>
      </c>
      <c r="B75" s="324" t="str">
        <f>IF(B76="","",IF(B76=D76,"△",IF(B76&gt;D76,"○","×")))</f>
        <v>○</v>
      </c>
      <c r="C75" s="324"/>
      <c r="D75" s="325"/>
      <c r="E75" s="326"/>
      <c r="F75" s="327"/>
      <c r="G75" s="328"/>
      <c r="H75" s="330" t="str">
        <f>IF(H76="","",IF(H76=J76,"△",IF(H76&gt;J76,"○","×")))</f>
        <v>×</v>
      </c>
      <c r="I75" s="324"/>
      <c r="J75" s="325"/>
      <c r="K75" s="330" t="str">
        <f>IF(K76="","",IF(K76=M76,"△",IF(K76&gt;M76,"○","×")))</f>
        <v>○</v>
      </c>
      <c r="L75" s="324"/>
      <c r="M75" s="325"/>
      <c r="N75" s="330" t="str">
        <f>IF(N76="","",IF(N76=P76,"△",IF(N76&gt;P76,"○","×")))</f>
        <v>×</v>
      </c>
      <c r="O75" s="324"/>
      <c r="P75" s="325"/>
      <c r="Q75" s="331" t="str">
        <f>IF(Q76="","",IF(Q76=S76,"△",IF(Q76&gt;S76,"○","×")))</f>
        <v>×</v>
      </c>
      <c r="R75" s="332"/>
      <c r="S75" s="333"/>
      <c r="T75" s="331" t="str">
        <f>IF(T76="","",IF(T76=V76,"△",IF(T76&gt;V76,"○","×")))</f>
        <v>○</v>
      </c>
      <c r="U75" s="332"/>
      <c r="V75" s="333"/>
      <c r="W75" s="410" t="s">
        <v>0</v>
      </c>
      <c r="X75" s="411"/>
      <c r="Y75" s="412"/>
      <c r="Z75" s="413">
        <f>COUNTIF(B75:Y76,"○")</f>
        <v>3</v>
      </c>
      <c r="AA75" s="414">
        <f>COUNTIF(B75:Y76,"×")</f>
        <v>3</v>
      </c>
      <c r="AB75" s="415">
        <f>COUNTIF(B75:Y76,"△")</f>
        <v>0</v>
      </c>
      <c r="AC75" s="416">
        <f>Z75*3+AB75</f>
        <v>9</v>
      </c>
      <c r="AD75" s="322">
        <f>SUM(B76,E76,H76,K76,N76,Q76,T76,W76)</f>
        <v>11</v>
      </c>
      <c r="AE75" s="337">
        <f>SUM(D76,J76,M76,P76,S76,V76,Y76)</f>
        <v>7</v>
      </c>
      <c r="AF75" s="415">
        <f>AD75-AE75</f>
        <v>4</v>
      </c>
      <c r="AG75" s="381">
        <v>4</v>
      </c>
      <c r="AI75" s="397" t="s">
        <v>0</v>
      </c>
      <c r="AJ75" s="397" t="s">
        <v>0</v>
      </c>
      <c r="AK75" s="397" t="s">
        <v>0</v>
      </c>
    </row>
    <row r="76" spans="1:37" ht="13.5">
      <c r="A76" s="304"/>
      <c r="B76" s="138">
        <v>1</v>
      </c>
      <c r="C76" s="133"/>
      <c r="D76" s="139">
        <v>0</v>
      </c>
      <c r="E76" s="329"/>
      <c r="F76" s="307"/>
      <c r="G76" s="308"/>
      <c r="H76" s="132">
        <f>G78</f>
        <v>0</v>
      </c>
      <c r="I76" s="133"/>
      <c r="J76" s="134">
        <f>E78</f>
        <v>2</v>
      </c>
      <c r="K76" s="132">
        <f>G80</f>
        <v>3</v>
      </c>
      <c r="L76" s="133"/>
      <c r="M76" s="134">
        <f>E80</f>
        <v>2</v>
      </c>
      <c r="N76" s="132">
        <f>G82</f>
        <v>0</v>
      </c>
      <c r="O76" s="133"/>
      <c r="P76" s="134">
        <f>E82</f>
        <v>1</v>
      </c>
      <c r="Q76" s="135">
        <f>G84</f>
        <v>1</v>
      </c>
      <c r="R76" s="136"/>
      <c r="S76" s="137">
        <f>E84</f>
        <v>2</v>
      </c>
      <c r="T76" s="135">
        <f>G86</f>
        <v>6</v>
      </c>
      <c r="U76" s="136"/>
      <c r="V76" s="137">
        <f>E86</f>
        <v>0</v>
      </c>
      <c r="W76" s="47"/>
      <c r="X76" s="63">
        <f>IF(W76="","",IF(W76=Y76,"△",IF(W76&gt;Y76,"○","×")))</f>
      </c>
      <c r="Y76" s="49"/>
      <c r="Z76" s="405"/>
      <c r="AA76" s="407"/>
      <c r="AB76" s="400"/>
      <c r="AC76" s="409"/>
      <c r="AD76" s="302"/>
      <c r="AE76" s="295"/>
      <c r="AF76" s="400"/>
      <c r="AG76" s="396"/>
      <c r="AI76" s="398"/>
      <c r="AJ76" s="398"/>
      <c r="AK76" s="398"/>
    </row>
    <row r="77" spans="1:37" ht="13.5">
      <c r="A77" s="323" t="s">
        <v>59</v>
      </c>
      <c r="B77" s="324" t="str">
        <f>IF(B78="","",IF(B78=D78,"△",IF(B78&gt;D78,"○","×")))</f>
        <v>○</v>
      </c>
      <c r="C77" s="324"/>
      <c r="D77" s="325"/>
      <c r="E77" s="340" t="str">
        <f>IF(E78="","",IF(E78=G78,"△",IF(E78&gt;G78,"○","×")))</f>
        <v>○</v>
      </c>
      <c r="F77" s="324"/>
      <c r="G77" s="325"/>
      <c r="H77" s="341"/>
      <c r="I77" s="342"/>
      <c r="J77" s="343"/>
      <c r="K77" s="330" t="str">
        <f>IF(K78="","",IF(K78=M78,"△",IF(K78&gt;M78,"○","×")))</f>
        <v>○</v>
      </c>
      <c r="L77" s="324"/>
      <c r="M77" s="325"/>
      <c r="N77" s="330" t="str">
        <f>IF(N78="","",IF(N78=P78,"△",IF(N78&gt;P78,"○","×")))</f>
        <v>×</v>
      </c>
      <c r="O77" s="324"/>
      <c r="P77" s="325"/>
      <c r="Q77" s="331" t="str">
        <f>IF(Q78="","",IF(Q78=S78,"△",IF(Q78&gt;S78,"○","×")))</f>
        <v>○</v>
      </c>
      <c r="R77" s="332"/>
      <c r="S77" s="333"/>
      <c r="T77" s="331" t="str">
        <f>IF(T78="","",IF(T78=V78,"△",IF(T78&gt;V78,"○","×")))</f>
        <v>○</v>
      </c>
      <c r="U77" s="332"/>
      <c r="V77" s="333"/>
      <c r="W77" s="410" t="s">
        <v>0</v>
      </c>
      <c r="X77" s="411"/>
      <c r="Y77" s="412"/>
      <c r="Z77" s="413">
        <f>COUNTIF(B77:Y78,"○")</f>
        <v>5</v>
      </c>
      <c r="AA77" s="414">
        <f>COUNTIF(B77:Y78,"×")</f>
        <v>1</v>
      </c>
      <c r="AB77" s="415">
        <f>COUNTIF(B77:Y78,"△")</f>
        <v>0</v>
      </c>
      <c r="AC77" s="416">
        <f>Z77*3+AB77</f>
        <v>15</v>
      </c>
      <c r="AD77" s="322">
        <f>SUM(E78,B78,K78,N78,Q78,T78,W78)</f>
        <v>11</v>
      </c>
      <c r="AE77" s="337">
        <f>SUM(G78,D78,M78,P78,S78,V78,Y78)</f>
        <v>2</v>
      </c>
      <c r="AF77" s="415">
        <f>AD77-AE77</f>
        <v>9</v>
      </c>
      <c r="AG77" s="381">
        <v>2</v>
      </c>
      <c r="AI77" s="397" t="s">
        <v>0</v>
      </c>
      <c r="AJ77" s="397" t="s">
        <v>0</v>
      </c>
      <c r="AK77" s="397" t="s">
        <v>0</v>
      </c>
    </row>
    <row r="78" spans="1:37" ht="13.5">
      <c r="A78" s="304"/>
      <c r="B78" s="138">
        <v>2</v>
      </c>
      <c r="C78" s="133"/>
      <c r="D78" s="139">
        <v>0</v>
      </c>
      <c r="E78" s="140">
        <v>2</v>
      </c>
      <c r="F78" s="133"/>
      <c r="G78" s="139">
        <v>0</v>
      </c>
      <c r="H78" s="344"/>
      <c r="I78" s="345"/>
      <c r="J78" s="346"/>
      <c r="K78" s="132">
        <f>J80</f>
        <v>4</v>
      </c>
      <c r="L78" s="133"/>
      <c r="M78" s="134">
        <f>H80</f>
        <v>0</v>
      </c>
      <c r="N78" s="132">
        <f>J82</f>
        <v>0</v>
      </c>
      <c r="O78" s="133"/>
      <c r="P78" s="134">
        <f>H82</f>
        <v>1</v>
      </c>
      <c r="Q78" s="135">
        <f>J84</f>
        <v>2</v>
      </c>
      <c r="R78" s="136"/>
      <c r="S78" s="137">
        <f>H84</f>
        <v>1</v>
      </c>
      <c r="T78" s="135">
        <f>J86</f>
        <v>1</v>
      </c>
      <c r="U78" s="136"/>
      <c r="V78" s="137">
        <f>H86</f>
        <v>0</v>
      </c>
      <c r="W78" s="47"/>
      <c r="X78" s="63">
        <f>IF(W78="","",IF(W78=Y78,"△",IF(W78&gt;Y78,"○","×")))</f>
      </c>
      <c r="Y78" s="49"/>
      <c r="Z78" s="405"/>
      <c r="AA78" s="407"/>
      <c r="AB78" s="400"/>
      <c r="AC78" s="409"/>
      <c r="AD78" s="302"/>
      <c r="AE78" s="295"/>
      <c r="AF78" s="400"/>
      <c r="AG78" s="396"/>
      <c r="AI78" s="398"/>
      <c r="AJ78" s="398"/>
      <c r="AK78" s="398"/>
    </row>
    <row r="79" spans="1:37" ht="13.5">
      <c r="A79" s="323" t="s">
        <v>112</v>
      </c>
      <c r="B79" s="324" t="str">
        <f>IF(B80="","",IF(B80=D80,"△",IF(B80&gt;D80,"○","×")))</f>
        <v>○</v>
      </c>
      <c r="C79" s="324"/>
      <c r="D79" s="325"/>
      <c r="E79" s="340" t="str">
        <f>IF(E80="","",IF(E80=G80,"△",IF(E80&gt;G80,"○","×")))</f>
        <v>×</v>
      </c>
      <c r="F79" s="324"/>
      <c r="G79" s="325"/>
      <c r="H79" s="340" t="str">
        <f>IF(H80="","",IF(H80=J80,"△",IF(H80&gt;J80,"○","×")))</f>
        <v>×</v>
      </c>
      <c r="I79" s="324"/>
      <c r="J79" s="325"/>
      <c r="K79" s="341"/>
      <c r="L79" s="342"/>
      <c r="M79" s="343"/>
      <c r="N79" s="347" t="str">
        <f>IF(N80="","",IF(N80=P80,"△",IF(N80&gt;P80,"○","×")))</f>
        <v>×</v>
      </c>
      <c r="O79" s="348"/>
      <c r="P79" s="349"/>
      <c r="Q79" s="331" t="str">
        <f>IF(Q80="","",IF(Q80=S80,"△",IF(Q80&gt;S80,"○","×")))</f>
        <v>×</v>
      </c>
      <c r="R79" s="332"/>
      <c r="S79" s="333"/>
      <c r="T79" s="350" t="str">
        <f>IF(T80="","",IF(T80=V80,"△",IF(T80&gt;V80,"○","×")))</f>
        <v>○</v>
      </c>
      <c r="U79" s="351"/>
      <c r="V79" s="352"/>
      <c r="W79" s="410" t="s">
        <v>0</v>
      </c>
      <c r="X79" s="411"/>
      <c r="Y79" s="412"/>
      <c r="Z79" s="413">
        <f>COUNTIF(B79:Y80,"○")</f>
        <v>2</v>
      </c>
      <c r="AA79" s="414">
        <f>COUNTIF(B79:Y80,"×")</f>
        <v>4</v>
      </c>
      <c r="AB79" s="415">
        <f>COUNTIF(B79:Y80,"△")</f>
        <v>0</v>
      </c>
      <c r="AC79" s="416">
        <f>Z79*3+AB79</f>
        <v>6</v>
      </c>
      <c r="AD79" s="322">
        <f>SUM(E80,H80,B80,N80,Q80,T80,W80)</f>
        <v>12</v>
      </c>
      <c r="AE79" s="337">
        <f>SUM(G80,J80,D80,P80,S80,V80,Y80)</f>
        <v>18</v>
      </c>
      <c r="AF79" s="415">
        <f>AD79-AE79</f>
        <v>-6</v>
      </c>
      <c r="AG79" s="381">
        <v>5</v>
      </c>
      <c r="AI79" s="397" t="s">
        <v>0</v>
      </c>
      <c r="AJ79" s="397" t="s">
        <v>0</v>
      </c>
      <c r="AK79" s="397" t="s">
        <v>0</v>
      </c>
    </row>
    <row r="80" spans="1:37" ht="13.5">
      <c r="A80" s="304"/>
      <c r="B80" s="138">
        <v>2</v>
      </c>
      <c r="C80" s="141"/>
      <c r="D80" s="139">
        <v>1</v>
      </c>
      <c r="E80" s="140">
        <v>2</v>
      </c>
      <c r="F80" s="141"/>
      <c r="G80" s="139">
        <v>3</v>
      </c>
      <c r="H80" s="140">
        <v>0</v>
      </c>
      <c r="I80" s="141"/>
      <c r="J80" s="139">
        <v>4</v>
      </c>
      <c r="K80" s="344"/>
      <c r="L80" s="345"/>
      <c r="M80" s="346"/>
      <c r="N80" s="142">
        <f>M82</f>
        <v>2</v>
      </c>
      <c r="O80" s="141"/>
      <c r="P80" s="134">
        <f>K82</f>
        <v>4</v>
      </c>
      <c r="Q80" s="135">
        <f>M84</f>
        <v>2</v>
      </c>
      <c r="R80" s="136"/>
      <c r="S80" s="137">
        <f>K84</f>
        <v>5</v>
      </c>
      <c r="T80" s="135">
        <f>M86</f>
        <v>4</v>
      </c>
      <c r="U80" s="136"/>
      <c r="V80" s="137">
        <f>K86</f>
        <v>1</v>
      </c>
      <c r="W80" s="47"/>
      <c r="X80" s="63">
        <f>IF(W80="","",IF(W80=Y80,"△",IF(W80&gt;Y80,"○","×")))</f>
      </c>
      <c r="Y80" s="49"/>
      <c r="Z80" s="405"/>
      <c r="AA80" s="407"/>
      <c r="AB80" s="400"/>
      <c r="AC80" s="409"/>
      <c r="AD80" s="302"/>
      <c r="AE80" s="295"/>
      <c r="AF80" s="400"/>
      <c r="AG80" s="396"/>
      <c r="AI80" s="398"/>
      <c r="AJ80" s="398"/>
      <c r="AK80" s="398"/>
    </row>
    <row r="81" spans="1:37" ht="13.5">
      <c r="A81" s="323" t="s">
        <v>117</v>
      </c>
      <c r="B81" s="324" t="str">
        <f>IF(B82="","",IF(B82=D82,"△",IF(B82&gt;D82,"○","×")))</f>
        <v>△</v>
      </c>
      <c r="C81" s="324"/>
      <c r="D81" s="325"/>
      <c r="E81" s="340" t="str">
        <f>IF(E82="","",IF(E82=G82,"△",IF(E82&gt;G82,"○","×")))</f>
        <v>○</v>
      </c>
      <c r="F81" s="324"/>
      <c r="G81" s="325"/>
      <c r="H81" s="340" t="str">
        <f>IF(H82="","",IF(H82=J82,"△",IF(H82&gt;J82,"○","×")))</f>
        <v>○</v>
      </c>
      <c r="I81" s="324"/>
      <c r="J81" s="325"/>
      <c r="K81" s="340" t="str">
        <f>IF(K82="","",IF(K82=M82,"△",IF(K82&gt;M82,"○","×")))</f>
        <v>○</v>
      </c>
      <c r="L81" s="324"/>
      <c r="M81" s="325"/>
      <c r="N81" s="326"/>
      <c r="O81" s="327"/>
      <c r="P81" s="328"/>
      <c r="Q81" s="331" t="str">
        <f>IF(Q82="","",IF(Q82=S82,"△",IF(Q82&gt;S82,"○","×")))</f>
        <v>×</v>
      </c>
      <c r="R81" s="332"/>
      <c r="S81" s="333"/>
      <c r="T81" s="353" t="str">
        <f>IF(T82="","",IF(T82=V82,"△",IF(T82&gt;V82,"○","×")))</f>
        <v>○</v>
      </c>
      <c r="U81" s="354"/>
      <c r="V81" s="355"/>
      <c r="W81" s="410" t="s">
        <v>0</v>
      </c>
      <c r="X81" s="411"/>
      <c r="Y81" s="412"/>
      <c r="Z81" s="413">
        <f>COUNTIF(B81:Y82,"○")</f>
        <v>4</v>
      </c>
      <c r="AA81" s="414">
        <f>COUNTIF(B81:Y82,"×")</f>
        <v>1</v>
      </c>
      <c r="AB81" s="415">
        <f>COUNTIF(B81:Y82,"△")</f>
        <v>1</v>
      </c>
      <c r="AC81" s="416">
        <f>Z81*3+AB81</f>
        <v>13</v>
      </c>
      <c r="AD81" s="322">
        <f>SUM(E82,H82,K82,B82,Q82,T82,W82)</f>
        <v>12</v>
      </c>
      <c r="AE81" s="337">
        <f>SUM(G82,J82,M82,D82,S82,V82,Y82)</f>
        <v>5</v>
      </c>
      <c r="AF81" s="415">
        <f>AD81-AE81</f>
        <v>7</v>
      </c>
      <c r="AG81" s="381">
        <v>3</v>
      </c>
      <c r="AI81" s="397" t="s">
        <v>0</v>
      </c>
      <c r="AJ81" s="397" t="s">
        <v>0</v>
      </c>
      <c r="AK81" s="397" t="s">
        <v>0</v>
      </c>
    </row>
    <row r="82" spans="1:37" ht="13.5">
      <c r="A82" s="304"/>
      <c r="B82" s="138">
        <v>1</v>
      </c>
      <c r="C82" s="141"/>
      <c r="D82" s="139">
        <v>1</v>
      </c>
      <c r="E82" s="140">
        <v>1</v>
      </c>
      <c r="F82" s="141"/>
      <c r="G82" s="139">
        <v>0</v>
      </c>
      <c r="H82" s="140">
        <v>1</v>
      </c>
      <c r="I82" s="141"/>
      <c r="J82" s="139">
        <v>0</v>
      </c>
      <c r="K82" s="140">
        <v>4</v>
      </c>
      <c r="L82" s="141"/>
      <c r="M82" s="139">
        <v>2</v>
      </c>
      <c r="N82" s="329"/>
      <c r="O82" s="307"/>
      <c r="P82" s="308"/>
      <c r="Q82" s="144">
        <f>P84</f>
        <v>1</v>
      </c>
      <c r="R82" s="145"/>
      <c r="S82" s="146">
        <f>N84</f>
        <v>2</v>
      </c>
      <c r="T82" s="144">
        <f>P86</f>
        <v>4</v>
      </c>
      <c r="U82" s="145"/>
      <c r="V82" s="146">
        <f>N86</f>
        <v>0</v>
      </c>
      <c r="W82" s="52"/>
      <c r="X82" s="65">
        <f>IF(W82="","",IF(W82=Y82,"△",IF(W82&gt;Y82,"○","×")))</f>
      </c>
      <c r="Y82" s="54"/>
      <c r="Z82" s="405"/>
      <c r="AA82" s="407"/>
      <c r="AB82" s="400"/>
      <c r="AC82" s="409"/>
      <c r="AD82" s="302"/>
      <c r="AE82" s="295"/>
      <c r="AF82" s="400"/>
      <c r="AG82" s="396"/>
      <c r="AI82" s="398"/>
      <c r="AJ82" s="398"/>
      <c r="AK82" s="398"/>
    </row>
    <row r="83" spans="1:37" ht="13.5">
      <c r="A83" s="323" t="s">
        <v>113</v>
      </c>
      <c r="B83" s="313" t="str">
        <f>IF(B84="","",IF(B84=D84,"△",IF(B84&gt;D84,"○","×")))</f>
        <v>○</v>
      </c>
      <c r="C83" s="313"/>
      <c r="D83" s="314"/>
      <c r="E83" s="360" t="str">
        <f>IF(E84="","",IF(E84=G84,"△",IF(E84&gt;G84,"○","×")))</f>
        <v>○</v>
      </c>
      <c r="F83" s="313"/>
      <c r="G83" s="314"/>
      <c r="H83" s="360" t="str">
        <f>IF(H84="","",IF(H84=J84,"△",IF(H84&gt;J84,"○","×")))</f>
        <v>×</v>
      </c>
      <c r="I83" s="313"/>
      <c r="J83" s="314"/>
      <c r="K83" s="360" t="str">
        <f>IF(K84="","",IF(K84=M84,"△",IF(K84&gt;M84,"○","×")))</f>
        <v>○</v>
      </c>
      <c r="L83" s="313"/>
      <c r="M83" s="314"/>
      <c r="N83" s="360" t="str">
        <f>IF(N84="","",IF(N84=P84,"△",IF(N84&gt;P84,"○","×")))</f>
        <v>○</v>
      </c>
      <c r="O83" s="313"/>
      <c r="P83" s="314"/>
      <c r="Q83" s="432"/>
      <c r="R83" s="433"/>
      <c r="S83" s="434"/>
      <c r="T83" s="357" t="str">
        <f>IF(T84="","",IF(T84=V84,"△",IF(T84&gt;V84,"○","×")))</f>
        <v>○</v>
      </c>
      <c r="U83" s="358"/>
      <c r="V83" s="359"/>
      <c r="W83" s="410" t="s">
        <v>0</v>
      </c>
      <c r="X83" s="411"/>
      <c r="Y83" s="412"/>
      <c r="Z83" s="413">
        <f>COUNTIF(B83:Y84,"○")</f>
        <v>5</v>
      </c>
      <c r="AA83" s="414">
        <f>COUNTIF(B83:Y84,"×")</f>
        <v>1</v>
      </c>
      <c r="AB83" s="415">
        <f>COUNTIF(B83:Y84,"△")</f>
        <v>0</v>
      </c>
      <c r="AC83" s="416">
        <f>Z83*3+AB83</f>
        <v>15</v>
      </c>
      <c r="AD83" s="322">
        <f>SUM(E84,H84,K84,N84,B84,T84,W84)</f>
        <v>20</v>
      </c>
      <c r="AE83" s="337">
        <f>SUM(G84,J84,M84,P84,D84,V84,Y84)</f>
        <v>7</v>
      </c>
      <c r="AF83" s="415">
        <f>AD83-AE83</f>
        <v>13</v>
      </c>
      <c r="AG83" s="381">
        <v>1</v>
      </c>
      <c r="AI83" s="397" t="s">
        <v>0</v>
      </c>
      <c r="AJ83" s="397" t="s">
        <v>0</v>
      </c>
      <c r="AK83" s="397" t="s">
        <v>0</v>
      </c>
    </row>
    <row r="84" spans="1:37" ht="13.5">
      <c r="A84" s="304"/>
      <c r="B84" s="147">
        <v>6</v>
      </c>
      <c r="C84" s="133"/>
      <c r="D84" s="148">
        <v>0</v>
      </c>
      <c r="E84" s="140">
        <v>2</v>
      </c>
      <c r="F84" s="141"/>
      <c r="G84" s="139">
        <v>1</v>
      </c>
      <c r="H84" s="140">
        <v>1</v>
      </c>
      <c r="I84" s="141"/>
      <c r="J84" s="139">
        <v>2</v>
      </c>
      <c r="K84" s="140">
        <v>5</v>
      </c>
      <c r="L84" s="141"/>
      <c r="M84" s="139">
        <v>2</v>
      </c>
      <c r="N84" s="140">
        <v>2</v>
      </c>
      <c r="O84" s="141"/>
      <c r="P84" s="139">
        <v>1</v>
      </c>
      <c r="Q84" s="432"/>
      <c r="R84" s="433"/>
      <c r="S84" s="434"/>
      <c r="T84" s="144">
        <f>S86</f>
        <v>4</v>
      </c>
      <c r="U84" s="145"/>
      <c r="V84" s="146">
        <f>Q86</f>
        <v>1</v>
      </c>
      <c r="W84" s="52"/>
      <c r="X84" s="65">
        <f>IF(W84="","",IF(W84=Y84,"△",IF(W84&gt;Y84,"○","×")))</f>
      </c>
      <c r="Y84" s="54"/>
      <c r="Z84" s="405"/>
      <c r="AA84" s="407"/>
      <c r="AB84" s="400"/>
      <c r="AC84" s="409"/>
      <c r="AD84" s="302"/>
      <c r="AE84" s="295"/>
      <c r="AF84" s="400"/>
      <c r="AG84" s="396"/>
      <c r="AI84" s="398"/>
      <c r="AJ84" s="398"/>
      <c r="AK84" s="398"/>
    </row>
    <row r="85" spans="1:37" ht="13.5">
      <c r="A85" s="323" t="s">
        <v>115</v>
      </c>
      <c r="B85" s="324" t="str">
        <f>IF(B86="","",IF(B86=D86,"△",IF(B86&gt;D86,"○","×")))</f>
        <v>△</v>
      </c>
      <c r="C85" s="324"/>
      <c r="D85" s="325"/>
      <c r="E85" s="340" t="str">
        <f>IF(E86="","",IF(E86=G86,"△",IF(E86&gt;G86,"○","×")))</f>
        <v>×</v>
      </c>
      <c r="F85" s="324"/>
      <c r="G85" s="325"/>
      <c r="H85" s="340" t="str">
        <f>IF(H86="","",IF(H86=J86,"△",IF(H86&gt;J86,"○","×")))</f>
        <v>×</v>
      </c>
      <c r="I85" s="324"/>
      <c r="J85" s="325"/>
      <c r="K85" s="340" t="str">
        <f>IF(K86="","",IF(K86=M86,"△",IF(K86&gt;M86,"○","×")))</f>
        <v>×</v>
      </c>
      <c r="L85" s="324"/>
      <c r="M85" s="325"/>
      <c r="N85" s="340" t="str">
        <f>IF(N86="","",IF(N86=P86,"△",IF(N86&gt;P86,"○","×")))</f>
        <v>×</v>
      </c>
      <c r="O85" s="324"/>
      <c r="P85" s="325"/>
      <c r="Q85" s="435" t="str">
        <f>IF(Q86="","",IF(Q86=S86,"△",IF(Q86&gt;S86,"○","×")))</f>
        <v>×</v>
      </c>
      <c r="R85" s="332"/>
      <c r="S85" s="333"/>
      <c r="T85" s="436"/>
      <c r="U85" s="437"/>
      <c r="V85" s="438"/>
      <c r="W85" s="410" t="s">
        <v>0</v>
      </c>
      <c r="X85" s="411"/>
      <c r="Y85" s="412"/>
      <c r="Z85" s="413">
        <f>COUNTIF(B85:Y86,"○")</f>
        <v>0</v>
      </c>
      <c r="AA85" s="414">
        <f>COUNTIF(B85:Y86,"×")</f>
        <v>5</v>
      </c>
      <c r="AB85" s="415">
        <f>COUNTIF(B85:Y86,"△")</f>
        <v>1</v>
      </c>
      <c r="AC85" s="416">
        <f>Z85*3+AB85</f>
        <v>1</v>
      </c>
      <c r="AD85" s="322">
        <f>SUM(E86,H86,K86,N86,Q86,B86,W86)</f>
        <v>3</v>
      </c>
      <c r="AE85" s="337">
        <f>SUM(G86,J86,M86,P86,S86,D86,Y86)</f>
        <v>20</v>
      </c>
      <c r="AF85" s="415">
        <f>AD85-AE85</f>
        <v>-17</v>
      </c>
      <c r="AG85" s="381">
        <v>7</v>
      </c>
      <c r="AI85" s="397" t="s">
        <v>0</v>
      </c>
      <c r="AJ85" s="397" t="s">
        <v>0</v>
      </c>
      <c r="AK85" s="397" t="s">
        <v>0</v>
      </c>
    </row>
    <row r="86" spans="1:37" ht="14.25" thickBot="1">
      <c r="A86" s="367"/>
      <c r="B86" s="149">
        <v>1</v>
      </c>
      <c r="C86" s="150"/>
      <c r="D86" s="151">
        <v>1</v>
      </c>
      <c r="E86" s="152">
        <v>0</v>
      </c>
      <c r="F86" s="150"/>
      <c r="G86" s="151">
        <v>6</v>
      </c>
      <c r="H86" s="152">
        <v>0</v>
      </c>
      <c r="I86" s="150"/>
      <c r="J86" s="151">
        <v>1</v>
      </c>
      <c r="K86" s="152">
        <v>1</v>
      </c>
      <c r="L86" s="150"/>
      <c r="M86" s="151">
        <v>4</v>
      </c>
      <c r="N86" s="152">
        <v>0</v>
      </c>
      <c r="O86" s="150"/>
      <c r="P86" s="151">
        <v>4</v>
      </c>
      <c r="Q86" s="153">
        <v>1</v>
      </c>
      <c r="R86" s="154"/>
      <c r="S86" s="155">
        <v>4</v>
      </c>
      <c r="T86" s="439"/>
      <c r="U86" s="440"/>
      <c r="V86" s="441"/>
      <c r="W86" s="52"/>
      <c r="X86" s="65">
        <f>IF(W86="","",IF(W86=Y86,"△",IF(W86&gt;Y86,"○","×")))</f>
      </c>
      <c r="Y86" s="54"/>
      <c r="Z86" s="405"/>
      <c r="AA86" s="407"/>
      <c r="AB86" s="400"/>
      <c r="AC86" s="409"/>
      <c r="AD86" s="302"/>
      <c r="AE86" s="295"/>
      <c r="AF86" s="400"/>
      <c r="AG86" s="396"/>
      <c r="AI86" s="398"/>
      <c r="AJ86" s="398"/>
      <c r="AK86" s="398"/>
    </row>
    <row r="87" spans="1:37" ht="13.5">
      <c r="A87" s="368" t="s">
        <v>0</v>
      </c>
      <c r="B87" s="417" t="s">
        <v>0</v>
      </c>
      <c r="C87" s="411"/>
      <c r="D87" s="418"/>
      <c r="E87" s="410" t="s">
        <v>0</v>
      </c>
      <c r="F87" s="411"/>
      <c r="G87" s="418"/>
      <c r="H87" s="410" t="s">
        <v>0</v>
      </c>
      <c r="I87" s="411"/>
      <c r="J87" s="418"/>
      <c r="K87" s="410" t="s">
        <v>0</v>
      </c>
      <c r="L87" s="411"/>
      <c r="M87" s="418"/>
      <c r="N87" s="410" t="s">
        <v>0</v>
      </c>
      <c r="O87" s="411"/>
      <c r="P87" s="418"/>
      <c r="Q87" s="410" t="s">
        <v>0</v>
      </c>
      <c r="R87" s="411"/>
      <c r="S87" s="418"/>
      <c r="T87" s="410" t="s">
        <v>0</v>
      </c>
      <c r="U87" s="411"/>
      <c r="V87" s="418"/>
      <c r="W87" s="421"/>
      <c r="X87" s="422"/>
      <c r="Y87" s="423"/>
      <c r="Z87" s="413">
        <f>COUNTIF(B87:Y88,"○")</f>
        <v>0</v>
      </c>
      <c r="AA87" s="414">
        <f>COUNTIF(B87:Y88,"×")</f>
        <v>0</v>
      </c>
      <c r="AB87" s="415">
        <f>COUNTIF(B87:Y88,"△")</f>
        <v>0</v>
      </c>
      <c r="AC87" s="416">
        <f>Z87*3+AB87</f>
        <v>0</v>
      </c>
      <c r="AD87" s="322">
        <f>SUM(E88,H88,K88,N88,Q88,T88,B88)</f>
        <v>0</v>
      </c>
      <c r="AE87" s="337">
        <f>SUM(G88,J88,M88,P88,S88,V88,D88)</f>
        <v>0</v>
      </c>
      <c r="AF87" s="415">
        <f>AD87-AE87</f>
        <v>0</v>
      </c>
      <c r="AG87" s="381" t="s">
        <v>0</v>
      </c>
      <c r="AI87" s="397" t="s">
        <v>0</v>
      </c>
      <c r="AJ87" s="397" t="s">
        <v>0</v>
      </c>
      <c r="AK87" s="397" t="s">
        <v>0</v>
      </c>
    </row>
    <row r="88" spans="1:37" ht="14.25" thickBot="1">
      <c r="A88" s="369"/>
      <c r="B88" s="55">
        <f>IF(Y74="","",Y74)</f>
      </c>
      <c r="C88" s="61">
        <f>IF(B88="","",IF(B88=D88,"△",IF(B88&gt;D88,"○","×")))</f>
      </c>
      <c r="D88" s="57">
        <f>IF(W74="","",W74)</f>
      </c>
      <c r="E88" s="58">
        <f>IF(Y76="","",Y76)</f>
      </c>
      <c r="F88" s="66">
        <f>IF(E88="","",IF(E88=G88,"△",IF(E88&gt;G88,"○","×")))</f>
      </c>
      <c r="G88" s="57">
        <f>IF(W76="","",W76)</f>
      </c>
      <c r="H88" s="58">
        <f>IF(Y78="","",Y78)</f>
      </c>
      <c r="I88" s="61">
        <f>IF(H88="","",IF(H88=J88,"△",IF(H88&gt;J88,"○","×")))</f>
      </c>
      <c r="J88" s="57">
        <f>IF(W78="","",W78)</f>
      </c>
      <c r="K88" s="58">
        <f>IF(Y80="","",Y80)</f>
      </c>
      <c r="L88" s="66">
        <f>IF(K88="","",IF(K88=M88,"△",IF(K88&gt;M88,"○","×")))</f>
      </c>
      <c r="M88" s="57">
        <f>IF(W80="","",W80)</f>
      </c>
      <c r="N88" s="58">
        <f>IF(Y82="","",Y82)</f>
      </c>
      <c r="O88" s="66">
        <f>IF(N88="","",IF(N88=P88,"△",IF(N88&gt;P88,"○","×")))</f>
      </c>
      <c r="P88" s="57">
        <f>IF(W82="","",W82)</f>
      </c>
      <c r="Q88" s="58">
        <f>IF(Y84="","",Y84)</f>
      </c>
      <c r="R88" s="66">
        <f>IF(Q88="","",IF(Q88=S88,"△",IF(Q88&gt;S88,"○","×")))</f>
      </c>
      <c r="S88" s="57">
        <f>IF(W84="","",W84)</f>
      </c>
      <c r="T88" s="58">
        <f>IF(Y86="","",Y86)</f>
      </c>
      <c r="U88" s="66">
        <f>IF(T88="","",IF(T88=V88,"△",IF(T88&gt;V88,"○","×")))</f>
      </c>
      <c r="V88" s="57">
        <f>IF(W86="","",W86)</f>
      </c>
      <c r="W88" s="424"/>
      <c r="X88" s="425"/>
      <c r="Y88" s="426"/>
      <c r="Z88" s="427"/>
      <c r="AA88" s="419"/>
      <c r="AB88" s="420"/>
      <c r="AC88" s="428"/>
      <c r="AD88" s="380"/>
      <c r="AE88" s="372"/>
      <c r="AF88" s="420"/>
      <c r="AG88" s="382"/>
      <c r="AI88" s="398"/>
      <c r="AJ88" s="398"/>
      <c r="AK88" s="398"/>
    </row>
    <row r="89" spans="1:37" ht="8.25" customHeight="1">
      <c r="A89" s="16"/>
      <c r="B89" s="12"/>
      <c r="C89" s="26"/>
      <c r="D89" s="17"/>
      <c r="E89" s="12"/>
      <c r="F89" s="22"/>
      <c r="G89" s="17"/>
      <c r="H89" s="12"/>
      <c r="I89" s="26"/>
      <c r="J89" s="17"/>
      <c r="K89" s="12"/>
      <c r="L89" s="22"/>
      <c r="M89" s="17"/>
      <c r="N89" s="12"/>
      <c r="O89" s="22"/>
      <c r="P89" s="17"/>
      <c r="Q89" s="12"/>
      <c r="R89" s="22"/>
      <c r="S89" s="17"/>
      <c r="T89" s="12"/>
      <c r="U89" s="22"/>
      <c r="V89" s="17"/>
      <c r="W89" s="11"/>
      <c r="X89" s="22"/>
      <c r="Y89" s="11"/>
      <c r="Z89" s="180"/>
      <c r="AA89" s="180"/>
      <c r="AB89" s="180"/>
      <c r="AC89" s="180"/>
      <c r="AD89" s="180"/>
      <c r="AE89" s="180"/>
      <c r="AF89" s="180"/>
      <c r="AG89" s="180"/>
      <c r="AI89" s="18"/>
      <c r="AJ89" s="18"/>
      <c r="AK89" s="18"/>
    </row>
    <row r="90" spans="1:37" ht="13.5" customHeight="1">
      <c r="A90" s="16"/>
      <c r="B90" s="12"/>
      <c r="C90" s="26"/>
      <c r="D90" s="17"/>
      <c r="E90" s="12"/>
      <c r="F90" s="22"/>
      <c r="G90" s="17"/>
      <c r="H90" s="12"/>
      <c r="I90" s="26"/>
      <c r="J90" s="17"/>
      <c r="K90" s="12"/>
      <c r="L90" s="22"/>
      <c r="M90" s="17"/>
      <c r="N90" s="12"/>
      <c r="O90" s="22"/>
      <c r="P90" s="17"/>
      <c r="Q90" s="12"/>
      <c r="R90" s="22"/>
      <c r="S90" s="17"/>
      <c r="T90" s="12"/>
      <c r="U90" s="22"/>
      <c r="V90" s="17"/>
      <c r="W90" s="11"/>
      <c r="X90" s="22"/>
      <c r="Y90" s="11"/>
      <c r="Z90" s="180"/>
      <c r="AA90" s="180"/>
      <c r="AB90" s="180"/>
      <c r="AC90" s="271">
        <v>42064</v>
      </c>
      <c r="AD90" s="271"/>
      <c r="AE90" s="271"/>
      <c r="AF90" s="271"/>
      <c r="AG90" s="175" t="s">
        <v>3</v>
      </c>
      <c r="AI90" s="18"/>
      <c r="AJ90" s="18"/>
      <c r="AK90" s="18"/>
    </row>
    <row r="91" spans="1:33" ht="18.75" customHeight="1">
      <c r="A91" s="2">
        <v>6</v>
      </c>
      <c r="B91" s="2" t="s">
        <v>4</v>
      </c>
      <c r="C91" s="272" t="s">
        <v>29</v>
      </c>
      <c r="D91" s="272"/>
      <c r="E91" s="3" t="s">
        <v>24</v>
      </c>
      <c r="F91" s="24"/>
      <c r="G91" s="4"/>
      <c r="H91" s="273" t="s">
        <v>0</v>
      </c>
      <c r="I91" s="273"/>
      <c r="J91" s="273"/>
      <c r="K91" s="273"/>
      <c r="L91" s="25"/>
      <c r="M91" s="4"/>
      <c r="N91" s="4"/>
      <c r="O91" s="25"/>
      <c r="P91" s="19"/>
      <c r="Q91" s="4"/>
      <c r="R91" s="25"/>
      <c r="S91" s="4"/>
      <c r="T91" s="4"/>
      <c r="U91" s="25"/>
      <c r="V91" s="4"/>
      <c r="W91" s="4"/>
      <c r="X91" s="25"/>
      <c r="Y91" s="4"/>
      <c r="Z91" s="176"/>
      <c r="AA91" s="176"/>
      <c r="AB91" s="176"/>
      <c r="AC91" s="176"/>
      <c r="AD91" s="174"/>
      <c r="AE91" s="174"/>
      <c r="AF91" s="174"/>
      <c r="AG91" s="174"/>
    </row>
    <row r="92" spans="1:40" ht="11.25" customHeight="1" thickBot="1">
      <c r="A92" s="4"/>
      <c r="B92" s="4"/>
      <c r="C92" s="25"/>
      <c r="D92" s="4"/>
      <c r="E92" s="4"/>
      <c r="F92" s="25"/>
      <c r="G92" s="4"/>
      <c r="H92" s="4"/>
      <c r="I92" s="25"/>
      <c r="J92" s="4"/>
      <c r="K92" s="4"/>
      <c r="L92" s="25"/>
      <c r="M92" s="4"/>
      <c r="N92" s="4"/>
      <c r="O92" s="25"/>
      <c r="P92" s="4"/>
      <c r="Q92" s="5"/>
      <c r="R92" s="29"/>
      <c r="S92" s="5"/>
      <c r="T92" s="5"/>
      <c r="U92" s="29"/>
      <c r="V92" s="5"/>
      <c r="W92" s="5"/>
      <c r="X92" s="29"/>
      <c r="Y92" s="6"/>
      <c r="Z92" s="177"/>
      <c r="AA92" s="178" t="s">
        <v>7</v>
      </c>
      <c r="AB92" s="178">
        <v>21</v>
      </c>
      <c r="AC92" s="179" t="s">
        <v>8</v>
      </c>
      <c r="AD92" s="174"/>
      <c r="AE92" s="174"/>
      <c r="AF92" s="174"/>
      <c r="AG92" s="174"/>
      <c r="AI92" s="383" t="s">
        <v>25</v>
      </c>
      <c r="AJ92" s="383"/>
      <c r="AK92" s="383"/>
      <c r="AL92" s="7"/>
      <c r="AM92" s="7"/>
      <c r="AN92" s="7"/>
    </row>
    <row r="93" spans="1:33" ht="14.25" thickBot="1">
      <c r="A93" s="8">
        <v>7</v>
      </c>
      <c r="B93" s="4" t="s">
        <v>26</v>
      </c>
      <c r="C93" s="25"/>
      <c r="D93" s="4"/>
      <c r="E93" s="4"/>
      <c r="F93" s="25"/>
      <c r="G93" s="4"/>
      <c r="H93" s="4"/>
      <c r="I93" s="25"/>
      <c r="J93" s="4"/>
      <c r="K93" s="4"/>
      <c r="L93" s="25"/>
      <c r="M93" s="4"/>
      <c r="N93" s="9"/>
      <c r="O93" s="25"/>
      <c r="P93" s="257" t="s">
        <v>11</v>
      </c>
      <c r="Q93" s="257"/>
      <c r="R93" s="257"/>
      <c r="S93" s="257"/>
      <c r="T93" s="44">
        <v>21</v>
      </c>
      <c r="U93" s="25"/>
      <c r="V93" s="258" t="s">
        <v>12</v>
      </c>
      <c r="W93" s="258"/>
      <c r="X93" s="258"/>
      <c r="Y93" s="10">
        <v>0</v>
      </c>
      <c r="Z93" s="176"/>
      <c r="AA93" s="176"/>
      <c r="AB93" s="176"/>
      <c r="AC93" s="176"/>
      <c r="AD93" s="174"/>
      <c r="AE93" s="174"/>
      <c r="AF93" s="174"/>
      <c r="AG93" s="174"/>
    </row>
    <row r="94" spans="1:37" ht="13.5" customHeight="1">
      <c r="A94" s="274"/>
      <c r="B94" s="276" t="str">
        <f>A96</f>
        <v>広畑B</v>
      </c>
      <c r="C94" s="259"/>
      <c r="D94" s="259"/>
      <c r="E94" s="259" t="str">
        <f>A98</f>
        <v>白浜B</v>
      </c>
      <c r="F94" s="259"/>
      <c r="G94" s="259"/>
      <c r="H94" s="259" t="str">
        <f>A100</f>
        <v>津田B</v>
      </c>
      <c r="I94" s="259"/>
      <c r="J94" s="259"/>
      <c r="K94" s="259" t="str">
        <f>A102</f>
        <v>安室B</v>
      </c>
      <c r="L94" s="259"/>
      <c r="M94" s="259"/>
      <c r="N94" s="259" t="str">
        <f>A104</f>
        <v>英賀保B</v>
      </c>
      <c r="O94" s="259"/>
      <c r="P94" s="259"/>
      <c r="Q94" s="278" t="str">
        <f>A106</f>
        <v>白鷺B</v>
      </c>
      <c r="R94" s="278"/>
      <c r="S94" s="278"/>
      <c r="T94" s="278" t="str">
        <f>A108</f>
        <v>城北C</v>
      </c>
      <c r="U94" s="278"/>
      <c r="V94" s="278"/>
      <c r="W94" s="280" t="s">
        <v>123</v>
      </c>
      <c r="X94" s="281"/>
      <c r="Y94" s="282"/>
      <c r="Z94" s="387" t="s">
        <v>13</v>
      </c>
      <c r="AA94" s="389" t="s">
        <v>14</v>
      </c>
      <c r="AB94" s="391" t="s">
        <v>15</v>
      </c>
      <c r="AC94" s="393" t="s">
        <v>16</v>
      </c>
      <c r="AD94" s="387" t="s">
        <v>17</v>
      </c>
      <c r="AE94" s="389" t="s">
        <v>18</v>
      </c>
      <c r="AF94" s="391" t="s">
        <v>19</v>
      </c>
      <c r="AG94" s="261" t="s">
        <v>2</v>
      </c>
      <c r="AI94" s="384" t="s">
        <v>20</v>
      </c>
      <c r="AJ94" s="384" t="s">
        <v>21</v>
      </c>
      <c r="AK94" s="384" t="s">
        <v>22</v>
      </c>
    </row>
    <row r="95" spans="1:37" ht="14.25" thickBot="1">
      <c r="A95" s="275"/>
      <c r="B95" s="277"/>
      <c r="C95" s="260"/>
      <c r="D95" s="260"/>
      <c r="E95" s="260"/>
      <c r="F95" s="260"/>
      <c r="G95" s="260"/>
      <c r="H95" s="260"/>
      <c r="I95" s="260"/>
      <c r="J95" s="260"/>
      <c r="K95" s="260"/>
      <c r="L95" s="260"/>
      <c r="M95" s="260"/>
      <c r="N95" s="260"/>
      <c r="O95" s="260"/>
      <c r="P95" s="260"/>
      <c r="Q95" s="279"/>
      <c r="R95" s="279"/>
      <c r="S95" s="279"/>
      <c r="T95" s="279"/>
      <c r="U95" s="279"/>
      <c r="V95" s="279"/>
      <c r="W95" s="283"/>
      <c r="X95" s="284"/>
      <c r="Y95" s="285"/>
      <c r="Z95" s="388"/>
      <c r="AA95" s="390"/>
      <c r="AB95" s="392"/>
      <c r="AC95" s="394"/>
      <c r="AD95" s="388"/>
      <c r="AE95" s="390"/>
      <c r="AF95" s="392"/>
      <c r="AG95" s="262"/>
      <c r="AI95" s="385"/>
      <c r="AJ95" s="385"/>
      <c r="AK95" s="385"/>
    </row>
    <row r="96" spans="1:37" ht="13.5">
      <c r="A96" s="303" t="s">
        <v>120</v>
      </c>
      <c r="B96" s="305"/>
      <c r="C96" s="305"/>
      <c r="D96" s="306"/>
      <c r="E96" s="309" t="str">
        <f>IF(E97="","",IF(E97=G97,"△",IF(E97&gt;G97,"○","×")))</f>
        <v>○</v>
      </c>
      <c r="F96" s="310"/>
      <c r="G96" s="311"/>
      <c r="H96" s="312" t="str">
        <f>IF(H97="","",IF(H97=J97,"△",IF(H97&gt;J97,"○","×")))</f>
        <v>△</v>
      </c>
      <c r="I96" s="313"/>
      <c r="J96" s="314"/>
      <c r="K96" s="309" t="str">
        <f>IF(K97="","",IF(K97=M97,"△",IF(K97&gt;M97,"○","×")))</f>
        <v>○</v>
      </c>
      <c r="L96" s="310"/>
      <c r="M96" s="311"/>
      <c r="N96" s="286" t="str">
        <f>IF(N97="","",IF(N97=P97,"△",IF(N97&gt;P97,"○","×")))</f>
        <v>△</v>
      </c>
      <c r="O96" s="287"/>
      <c r="P96" s="288"/>
      <c r="Q96" s="429" t="str">
        <f>IF(Q97="","",IF(Q97=S97,"△",IF(Q97&gt;S97,"○","×")))</f>
        <v>×</v>
      </c>
      <c r="R96" s="430"/>
      <c r="S96" s="431"/>
      <c r="T96" s="289" t="str">
        <f>IF(T97="","",IF(T97=V97,"△",IF(T97&gt;V97,"○","×")))</f>
        <v>○</v>
      </c>
      <c r="U96" s="290"/>
      <c r="V96" s="291"/>
      <c r="W96" s="442"/>
      <c r="X96" s="443"/>
      <c r="Y96" s="444"/>
      <c r="Z96" s="404">
        <f>COUNTIF(B96:Y97,"○")</f>
        <v>3</v>
      </c>
      <c r="AA96" s="406">
        <f>COUNTIF(B96:Y97,"×")</f>
        <v>1</v>
      </c>
      <c r="AB96" s="399">
        <f>COUNTIF(B96:Y97,"△")</f>
        <v>2</v>
      </c>
      <c r="AC96" s="408">
        <f>Z96*3+AB96</f>
        <v>11</v>
      </c>
      <c r="AD96" s="301">
        <f>SUM(E97,H97,K97,N97,Q97,T97,W97)</f>
        <v>13</v>
      </c>
      <c r="AE96" s="294">
        <f>SUM(G97,J97,M97,P97,S97,V97,Y97)</f>
        <v>4</v>
      </c>
      <c r="AF96" s="399">
        <f>AD96-AE96</f>
        <v>9</v>
      </c>
      <c r="AG96" s="395">
        <v>2</v>
      </c>
      <c r="AI96" s="397" t="s">
        <v>0</v>
      </c>
      <c r="AJ96" s="397" t="s">
        <v>0</v>
      </c>
      <c r="AK96" s="397" t="s">
        <v>0</v>
      </c>
    </row>
    <row r="97" spans="1:37" ht="13.5">
      <c r="A97" s="304"/>
      <c r="B97" s="307"/>
      <c r="C97" s="307"/>
      <c r="D97" s="308"/>
      <c r="E97" s="132">
        <f>D99</f>
        <v>1</v>
      </c>
      <c r="F97" s="133"/>
      <c r="G97" s="134">
        <f>B99</f>
        <v>0</v>
      </c>
      <c r="H97" s="132">
        <f>D101</f>
        <v>2</v>
      </c>
      <c r="I97" s="133"/>
      <c r="J97" s="134">
        <f>B101</f>
        <v>2</v>
      </c>
      <c r="K97" s="132">
        <f>D103</f>
        <v>3</v>
      </c>
      <c r="L97" s="133"/>
      <c r="M97" s="134">
        <f>B103</f>
        <v>1</v>
      </c>
      <c r="N97" s="132">
        <f>D105</f>
        <v>0</v>
      </c>
      <c r="O97" s="133"/>
      <c r="P97" s="134">
        <f>B105</f>
        <v>0</v>
      </c>
      <c r="Q97" s="135">
        <f>D107</f>
        <v>0</v>
      </c>
      <c r="R97" s="136"/>
      <c r="S97" s="137">
        <f>B107</f>
        <v>1</v>
      </c>
      <c r="T97" s="135">
        <f>D109</f>
        <v>7</v>
      </c>
      <c r="U97" s="136"/>
      <c r="V97" s="137">
        <f>B109</f>
        <v>0</v>
      </c>
      <c r="W97" s="80"/>
      <c r="X97" s="82">
        <f>IF(W97="","",IF(W97=Y97,"△",IF(W97&gt;Y97,"○","×")))</f>
      </c>
      <c r="Y97" s="81"/>
      <c r="Z97" s="405"/>
      <c r="AA97" s="407"/>
      <c r="AB97" s="400"/>
      <c r="AC97" s="409"/>
      <c r="AD97" s="302"/>
      <c r="AE97" s="295"/>
      <c r="AF97" s="400"/>
      <c r="AG97" s="396"/>
      <c r="AI97" s="398"/>
      <c r="AJ97" s="398"/>
      <c r="AK97" s="398"/>
    </row>
    <row r="98" spans="1:37" ht="13.5">
      <c r="A98" s="323" t="s">
        <v>119</v>
      </c>
      <c r="B98" s="324" t="str">
        <f>IF(B99="","",IF(B99=D99,"△",IF(B99&gt;D99,"○","×")))</f>
        <v>×</v>
      </c>
      <c r="C98" s="324"/>
      <c r="D98" s="325"/>
      <c r="E98" s="326"/>
      <c r="F98" s="327"/>
      <c r="G98" s="328"/>
      <c r="H98" s="330" t="str">
        <f>IF(H99="","",IF(H99=J99,"△",IF(H99&gt;J99,"○","×")))</f>
        <v>×</v>
      </c>
      <c r="I98" s="324"/>
      <c r="J98" s="325"/>
      <c r="K98" s="330" t="str">
        <f>IF(K99="","",IF(K99=M99,"△",IF(K99&gt;M99,"○","×")))</f>
        <v>×</v>
      </c>
      <c r="L98" s="324"/>
      <c r="M98" s="325"/>
      <c r="N98" s="330" t="str">
        <f>IF(N99="","",IF(N99=P99,"△",IF(N99&gt;P99,"○","×")))</f>
        <v>○</v>
      </c>
      <c r="O98" s="324"/>
      <c r="P98" s="325"/>
      <c r="Q98" s="331" t="str">
        <f>IF(Q99="","",IF(Q99=S99,"△",IF(Q99&gt;S99,"○","×")))</f>
        <v>×</v>
      </c>
      <c r="R98" s="332"/>
      <c r="S98" s="333"/>
      <c r="T98" s="331" t="str">
        <f>IF(T99="","",IF(T99=V99,"△",IF(T99&gt;V99,"○","×")))</f>
        <v>○</v>
      </c>
      <c r="U98" s="332"/>
      <c r="V98" s="333"/>
      <c r="W98" s="445"/>
      <c r="X98" s="446"/>
      <c r="Y98" s="447"/>
      <c r="Z98" s="413">
        <f>COUNTIF(B98:Y99,"○")</f>
        <v>2</v>
      </c>
      <c r="AA98" s="414">
        <f>COUNTIF(B98:Y99,"×")</f>
        <v>4</v>
      </c>
      <c r="AB98" s="415">
        <f>COUNTIF(B98:Y99,"△")</f>
        <v>0</v>
      </c>
      <c r="AC98" s="416">
        <f>Z98*3+AB98</f>
        <v>6</v>
      </c>
      <c r="AD98" s="322">
        <f>SUM(B99,E99,H99,K99,N99,Q99,T99,W99)</f>
        <v>8</v>
      </c>
      <c r="AE98" s="337">
        <f>SUM(D99,J99,M99,P99,S99,V99,Y99)</f>
        <v>7</v>
      </c>
      <c r="AF98" s="415">
        <f>AD98-AE98</f>
        <v>1</v>
      </c>
      <c r="AG98" s="381">
        <v>5</v>
      </c>
      <c r="AI98" s="397" t="s">
        <v>0</v>
      </c>
      <c r="AJ98" s="397" t="s">
        <v>0</v>
      </c>
      <c r="AK98" s="397" t="s">
        <v>0</v>
      </c>
    </row>
    <row r="99" spans="1:37" ht="13.5">
      <c r="A99" s="304"/>
      <c r="B99" s="138">
        <v>0</v>
      </c>
      <c r="C99" s="133"/>
      <c r="D99" s="139">
        <v>1</v>
      </c>
      <c r="E99" s="329"/>
      <c r="F99" s="307"/>
      <c r="G99" s="308"/>
      <c r="H99" s="132">
        <f>G101</f>
        <v>0</v>
      </c>
      <c r="I99" s="133"/>
      <c r="J99" s="134">
        <f>E101</f>
        <v>1</v>
      </c>
      <c r="K99" s="132">
        <f>G103</f>
        <v>1</v>
      </c>
      <c r="L99" s="133"/>
      <c r="M99" s="134">
        <f>E103</f>
        <v>2</v>
      </c>
      <c r="N99" s="132">
        <f>G105</f>
        <v>2</v>
      </c>
      <c r="O99" s="133"/>
      <c r="P99" s="134">
        <f>E105</f>
        <v>1</v>
      </c>
      <c r="Q99" s="135">
        <f>G107</f>
        <v>1</v>
      </c>
      <c r="R99" s="136"/>
      <c r="S99" s="137">
        <f>E107</f>
        <v>2</v>
      </c>
      <c r="T99" s="135">
        <f>G109</f>
        <v>4</v>
      </c>
      <c r="U99" s="136"/>
      <c r="V99" s="137">
        <f>E109</f>
        <v>0</v>
      </c>
      <c r="W99" s="45"/>
      <c r="X99" s="62">
        <f>IF(W99="","",IF(W99=Y99,"△",IF(W99&gt;Y99,"○","×")))</f>
      </c>
      <c r="Y99" s="46"/>
      <c r="Z99" s="405"/>
      <c r="AA99" s="407"/>
      <c r="AB99" s="400"/>
      <c r="AC99" s="409"/>
      <c r="AD99" s="302"/>
      <c r="AE99" s="295"/>
      <c r="AF99" s="400"/>
      <c r="AG99" s="396"/>
      <c r="AI99" s="398"/>
      <c r="AJ99" s="398"/>
      <c r="AK99" s="398"/>
    </row>
    <row r="100" spans="1:37" ht="13.5">
      <c r="A100" s="323" t="s">
        <v>128</v>
      </c>
      <c r="B100" s="324" t="str">
        <f>IF(B101="","",IF(B101=D101,"△",IF(B101&gt;D101,"○","×")))</f>
        <v>△</v>
      </c>
      <c r="C100" s="324"/>
      <c r="D100" s="325"/>
      <c r="E100" s="340" t="str">
        <f>IF(E101="","",IF(E101=G101,"△",IF(E101&gt;G101,"○","×")))</f>
        <v>○</v>
      </c>
      <c r="F100" s="324"/>
      <c r="G100" s="325"/>
      <c r="H100" s="341"/>
      <c r="I100" s="342"/>
      <c r="J100" s="343"/>
      <c r="K100" s="330" t="str">
        <f>IF(K101="","",IF(K101=M101,"△",IF(K101&gt;M101,"○","×")))</f>
        <v>×</v>
      </c>
      <c r="L100" s="324"/>
      <c r="M100" s="325"/>
      <c r="N100" s="448" t="str">
        <f>IF(N101="","",IF(N101=P101,"△",IF(N101&gt;P101,"○","×")))</f>
        <v>○</v>
      </c>
      <c r="O100" s="449"/>
      <c r="P100" s="450"/>
      <c r="Q100" s="331" t="str">
        <f>IF(Q101="","",IF(Q101=S101,"△",IF(Q101&gt;S101,"○","×")))</f>
        <v>△</v>
      </c>
      <c r="R100" s="332"/>
      <c r="S100" s="333"/>
      <c r="T100" s="331" t="str">
        <f>IF(T101="","",IF(T101=V101,"△",IF(T101&gt;V101,"○","×")))</f>
        <v>○</v>
      </c>
      <c r="U100" s="332"/>
      <c r="V100" s="333"/>
      <c r="W100" s="445"/>
      <c r="X100" s="446"/>
      <c r="Y100" s="447"/>
      <c r="Z100" s="413">
        <f>COUNTIF(B100:Y101,"○")</f>
        <v>3</v>
      </c>
      <c r="AA100" s="414">
        <f>COUNTIF(B100:Y101,"×")</f>
        <v>1</v>
      </c>
      <c r="AB100" s="415">
        <f>COUNTIF(B100:Y101,"△")</f>
        <v>2</v>
      </c>
      <c r="AC100" s="416">
        <f>Z100*3+AB100</f>
        <v>11</v>
      </c>
      <c r="AD100" s="322">
        <f>SUM(E101,B101,K101,N101,Q101,T101,W101)</f>
        <v>11</v>
      </c>
      <c r="AE100" s="337">
        <f>SUM(G101,D101,M101,P101,S101,V101,Y101)</f>
        <v>4</v>
      </c>
      <c r="AF100" s="415">
        <f>AD100-AE100</f>
        <v>7</v>
      </c>
      <c r="AG100" s="381">
        <v>3</v>
      </c>
      <c r="AI100" s="397" t="s">
        <v>0</v>
      </c>
      <c r="AJ100" s="397" t="s">
        <v>0</v>
      </c>
      <c r="AK100" s="397" t="s">
        <v>0</v>
      </c>
    </row>
    <row r="101" spans="1:37" ht="13.5">
      <c r="A101" s="304"/>
      <c r="B101" s="138">
        <v>2</v>
      </c>
      <c r="C101" s="133"/>
      <c r="D101" s="139">
        <v>2</v>
      </c>
      <c r="E101" s="140">
        <v>1</v>
      </c>
      <c r="F101" s="133"/>
      <c r="G101" s="139">
        <v>0</v>
      </c>
      <c r="H101" s="344"/>
      <c r="I101" s="345"/>
      <c r="J101" s="346"/>
      <c r="K101" s="132">
        <f>J103</f>
        <v>0</v>
      </c>
      <c r="L101" s="133"/>
      <c r="M101" s="134">
        <f>H103</f>
        <v>1</v>
      </c>
      <c r="N101" s="132">
        <f>J105</f>
        <v>1</v>
      </c>
      <c r="O101" s="133"/>
      <c r="P101" s="134">
        <f>H105</f>
        <v>0</v>
      </c>
      <c r="Q101" s="135">
        <f>J107</f>
        <v>1</v>
      </c>
      <c r="R101" s="136"/>
      <c r="S101" s="137">
        <f>H107</f>
        <v>1</v>
      </c>
      <c r="T101" s="135">
        <f>J109</f>
        <v>6</v>
      </c>
      <c r="U101" s="136"/>
      <c r="V101" s="137">
        <f>H109</f>
        <v>0</v>
      </c>
      <c r="W101" s="45"/>
      <c r="X101" s="62">
        <f>IF(W101="","",IF(W101=Y101,"△",IF(W101&gt;Y101,"○","×")))</f>
      </c>
      <c r="Y101" s="46"/>
      <c r="Z101" s="405"/>
      <c r="AA101" s="407"/>
      <c r="AB101" s="400"/>
      <c r="AC101" s="409"/>
      <c r="AD101" s="302"/>
      <c r="AE101" s="295"/>
      <c r="AF101" s="400"/>
      <c r="AG101" s="396"/>
      <c r="AI101" s="398"/>
      <c r="AJ101" s="398"/>
      <c r="AK101" s="398"/>
    </row>
    <row r="102" spans="1:37" ht="13.5">
      <c r="A102" s="323" t="s">
        <v>129</v>
      </c>
      <c r="B102" s="324" t="str">
        <f>IF(B103="","",IF(B103=D103,"△",IF(B103&gt;D103,"○","×")))</f>
        <v>×</v>
      </c>
      <c r="C102" s="324"/>
      <c r="D102" s="325"/>
      <c r="E102" s="340" t="str">
        <f>IF(E103="","",IF(E103=G103,"△",IF(E103&gt;G103,"○","×")))</f>
        <v>○</v>
      </c>
      <c r="F102" s="324"/>
      <c r="G102" s="325"/>
      <c r="H102" s="340" t="str">
        <f>IF(H103="","",IF(H103=J103,"△",IF(H103&gt;J103,"○","×")))</f>
        <v>○</v>
      </c>
      <c r="I102" s="324"/>
      <c r="J102" s="325"/>
      <c r="K102" s="341"/>
      <c r="L102" s="342"/>
      <c r="M102" s="343"/>
      <c r="N102" s="347" t="str">
        <f>IF(N103="","",IF(N103=P103,"△",IF(N103&gt;P103,"○","×")))</f>
        <v>△</v>
      </c>
      <c r="O102" s="348"/>
      <c r="P102" s="349"/>
      <c r="Q102" s="331" t="str">
        <f>IF(Q103="","",IF(Q103=S103,"△",IF(Q103&gt;S103,"○","×")))</f>
        <v>○</v>
      </c>
      <c r="R102" s="332"/>
      <c r="S102" s="333"/>
      <c r="T102" s="350" t="str">
        <f>IF(T103="","",IF(T103=V103,"△",IF(T103&gt;V103,"○","×")))</f>
        <v>○</v>
      </c>
      <c r="U102" s="351"/>
      <c r="V102" s="352"/>
      <c r="W102" s="445"/>
      <c r="X102" s="446"/>
      <c r="Y102" s="447"/>
      <c r="Z102" s="413">
        <f>COUNTIF(B102:Y103,"○")</f>
        <v>4</v>
      </c>
      <c r="AA102" s="414">
        <f>COUNTIF(B102:Y103,"×")</f>
        <v>1</v>
      </c>
      <c r="AB102" s="415">
        <f>COUNTIF(B102:Y103,"△")</f>
        <v>1</v>
      </c>
      <c r="AC102" s="416">
        <f>Z102*3+AB102</f>
        <v>13</v>
      </c>
      <c r="AD102" s="322">
        <f>SUM(E103,H103,B103,N103,Q103,T103,W103)</f>
        <v>12</v>
      </c>
      <c r="AE102" s="337">
        <f>SUM(G103,J103,D103,P103,S103,V103,Y103)</f>
        <v>4</v>
      </c>
      <c r="AF102" s="415">
        <f>AD102-AE102</f>
        <v>8</v>
      </c>
      <c r="AG102" s="381">
        <v>1</v>
      </c>
      <c r="AI102" s="397" t="s">
        <v>0</v>
      </c>
      <c r="AJ102" s="397" t="s">
        <v>0</v>
      </c>
      <c r="AK102" s="397" t="s">
        <v>0</v>
      </c>
    </row>
    <row r="103" spans="1:37" ht="13.5">
      <c r="A103" s="304"/>
      <c r="B103" s="138">
        <v>1</v>
      </c>
      <c r="C103" s="141"/>
      <c r="D103" s="139">
        <v>3</v>
      </c>
      <c r="E103" s="140">
        <v>2</v>
      </c>
      <c r="F103" s="141"/>
      <c r="G103" s="139">
        <v>1</v>
      </c>
      <c r="H103" s="140">
        <v>1</v>
      </c>
      <c r="I103" s="141"/>
      <c r="J103" s="139">
        <v>0</v>
      </c>
      <c r="K103" s="344"/>
      <c r="L103" s="345"/>
      <c r="M103" s="346"/>
      <c r="N103" s="142">
        <f>M105</f>
        <v>0</v>
      </c>
      <c r="O103" s="141"/>
      <c r="P103" s="134">
        <f>K105</f>
        <v>0</v>
      </c>
      <c r="Q103" s="135">
        <f>M107</f>
        <v>1</v>
      </c>
      <c r="R103" s="136"/>
      <c r="S103" s="137">
        <f>K107</f>
        <v>0</v>
      </c>
      <c r="T103" s="135">
        <f>M109</f>
        <v>7</v>
      </c>
      <c r="U103" s="136"/>
      <c r="V103" s="137">
        <f>K109</f>
        <v>0</v>
      </c>
      <c r="W103" s="50"/>
      <c r="X103" s="64">
        <f>IF(W103="","",IF(W103=Y103,"△",IF(W103&gt;Y103,"○","×")))</f>
      </c>
      <c r="Y103" s="51"/>
      <c r="Z103" s="405"/>
      <c r="AA103" s="407"/>
      <c r="AB103" s="400"/>
      <c r="AC103" s="409"/>
      <c r="AD103" s="302"/>
      <c r="AE103" s="295"/>
      <c r="AF103" s="400"/>
      <c r="AG103" s="396"/>
      <c r="AI103" s="398"/>
      <c r="AJ103" s="398"/>
      <c r="AK103" s="398"/>
    </row>
    <row r="104" spans="1:37" ht="13.5">
      <c r="A104" s="323" t="s">
        <v>121</v>
      </c>
      <c r="B104" s="324" t="str">
        <f>IF(B105="","",IF(B105=D105,"△",IF(B105&gt;D105,"○","×")))</f>
        <v>△</v>
      </c>
      <c r="C104" s="324"/>
      <c r="D104" s="325"/>
      <c r="E104" s="340" t="str">
        <f>IF(E105="","",IF(E105=G105,"△",IF(E105&gt;G105,"○","×")))</f>
        <v>×</v>
      </c>
      <c r="F104" s="324"/>
      <c r="G104" s="325"/>
      <c r="H104" s="451" t="str">
        <f>IF(H105="","",IF(H105=J105,"△",IF(H105&gt;J105,"○","×")))</f>
        <v>×</v>
      </c>
      <c r="I104" s="449"/>
      <c r="J104" s="450"/>
      <c r="K104" s="340" t="str">
        <f>IF(K105="","",IF(K105=M105,"△",IF(K105&gt;M105,"○","×")))</f>
        <v>△</v>
      </c>
      <c r="L104" s="324"/>
      <c r="M104" s="325"/>
      <c r="N104" s="326"/>
      <c r="O104" s="327"/>
      <c r="P104" s="328"/>
      <c r="Q104" s="331" t="str">
        <f>IF(Q105="","",IF(Q105=S105,"△",IF(Q105&gt;S105,"○","×")))</f>
        <v>×</v>
      </c>
      <c r="R104" s="332"/>
      <c r="S104" s="333"/>
      <c r="T104" s="353" t="str">
        <f>IF(T105="","",IF(T105=V105,"△",IF(T105&gt;V105,"○","×")))</f>
        <v>○</v>
      </c>
      <c r="U104" s="354"/>
      <c r="V104" s="355"/>
      <c r="W104" s="445"/>
      <c r="X104" s="446"/>
      <c r="Y104" s="447"/>
      <c r="Z104" s="413">
        <f>COUNTIF(B104:Y105,"○")</f>
        <v>1</v>
      </c>
      <c r="AA104" s="414">
        <f>COUNTIF(B104:Y105,"×")</f>
        <v>3</v>
      </c>
      <c r="AB104" s="415">
        <f>COUNTIF(B104:Y105,"△")</f>
        <v>2</v>
      </c>
      <c r="AC104" s="416">
        <f>Z104*3+AB104</f>
        <v>5</v>
      </c>
      <c r="AD104" s="322">
        <f>SUM(E105,H105,K105,B105,Q105,T105,W105)</f>
        <v>6</v>
      </c>
      <c r="AE104" s="337">
        <f>SUM(G105,J105,M105,D105,S105,V105,Y105)</f>
        <v>6</v>
      </c>
      <c r="AF104" s="415">
        <f>AD104-AE104</f>
        <v>0</v>
      </c>
      <c r="AG104" s="381">
        <v>6</v>
      </c>
      <c r="AI104" s="397" t="s">
        <v>0</v>
      </c>
      <c r="AJ104" s="397" t="s">
        <v>0</v>
      </c>
      <c r="AK104" s="397" t="s">
        <v>0</v>
      </c>
    </row>
    <row r="105" spans="1:37" ht="13.5">
      <c r="A105" s="304"/>
      <c r="B105" s="138">
        <v>0</v>
      </c>
      <c r="C105" s="141"/>
      <c r="D105" s="139">
        <v>0</v>
      </c>
      <c r="E105" s="140">
        <v>1</v>
      </c>
      <c r="F105" s="141"/>
      <c r="G105" s="139">
        <v>2</v>
      </c>
      <c r="H105" s="140">
        <v>0</v>
      </c>
      <c r="I105" s="141"/>
      <c r="J105" s="139">
        <v>1</v>
      </c>
      <c r="K105" s="140">
        <v>0</v>
      </c>
      <c r="L105" s="141"/>
      <c r="M105" s="139">
        <v>0</v>
      </c>
      <c r="N105" s="329"/>
      <c r="O105" s="307"/>
      <c r="P105" s="308"/>
      <c r="Q105" s="144">
        <f>P107</f>
        <v>1</v>
      </c>
      <c r="R105" s="145"/>
      <c r="S105" s="146">
        <f>N107</f>
        <v>3</v>
      </c>
      <c r="T105" s="144">
        <f>P109</f>
        <v>4</v>
      </c>
      <c r="U105" s="145"/>
      <c r="V105" s="146">
        <f>N109</f>
        <v>0</v>
      </c>
      <c r="W105" s="50"/>
      <c r="X105" s="64">
        <f>IF(W105="","",IF(W105=Y105,"△",IF(W105&gt;Y105,"○","×")))</f>
      </c>
      <c r="Y105" s="51"/>
      <c r="Z105" s="405"/>
      <c r="AA105" s="407"/>
      <c r="AB105" s="400"/>
      <c r="AC105" s="409"/>
      <c r="AD105" s="302"/>
      <c r="AE105" s="295"/>
      <c r="AF105" s="400"/>
      <c r="AG105" s="396"/>
      <c r="AI105" s="398"/>
      <c r="AJ105" s="398"/>
      <c r="AK105" s="398"/>
    </row>
    <row r="106" spans="1:37" ht="13.5">
      <c r="A106" s="323" t="s">
        <v>116</v>
      </c>
      <c r="B106" s="313" t="str">
        <f>IF(B107="","",IF(B107=D107,"△",IF(B107&gt;D107,"○","×")))</f>
        <v>○</v>
      </c>
      <c r="C106" s="313"/>
      <c r="D106" s="314"/>
      <c r="E106" s="360" t="str">
        <f>IF(E107="","",IF(E107=G107,"△",IF(E107&gt;G107,"○","×")))</f>
        <v>○</v>
      </c>
      <c r="F106" s="313"/>
      <c r="G106" s="314"/>
      <c r="H106" s="360" t="str">
        <f>IF(H107="","",IF(H107=J107,"△",IF(H107&gt;J107,"○","×")))</f>
        <v>△</v>
      </c>
      <c r="I106" s="313"/>
      <c r="J106" s="314"/>
      <c r="K106" s="360" t="str">
        <f>IF(K107="","",IF(K107=M107,"△",IF(K107&gt;M107,"○","×")))</f>
        <v>×</v>
      </c>
      <c r="L106" s="313"/>
      <c r="M106" s="314"/>
      <c r="N106" s="360" t="str">
        <f>IF(N107="","",IF(N107=P107,"△",IF(N107&gt;P107,"○","×")))</f>
        <v>○</v>
      </c>
      <c r="O106" s="313"/>
      <c r="P106" s="314"/>
      <c r="Q106" s="432"/>
      <c r="R106" s="433"/>
      <c r="S106" s="434"/>
      <c r="T106" s="357" t="str">
        <f>IF(T107="","",IF(T107=V107,"△",IF(T107&gt;V107,"○","×")))</f>
        <v>×</v>
      </c>
      <c r="U106" s="358"/>
      <c r="V106" s="359"/>
      <c r="W106" s="445"/>
      <c r="X106" s="446"/>
      <c r="Y106" s="447"/>
      <c r="Z106" s="413">
        <f>COUNTIF(B106:Y107,"○")</f>
        <v>3</v>
      </c>
      <c r="AA106" s="414">
        <f>COUNTIF(B106:Y107,"×")</f>
        <v>2</v>
      </c>
      <c r="AB106" s="415">
        <f>COUNTIF(B106:Y107,"△")</f>
        <v>1</v>
      </c>
      <c r="AC106" s="416">
        <f>Z106*3+AB106</f>
        <v>10</v>
      </c>
      <c r="AD106" s="322">
        <f>SUM(E107,H107,K107,N107,B107,T107,W107)</f>
        <v>7</v>
      </c>
      <c r="AE106" s="337">
        <f>SUM(G107,J107,M107,P107,D107,V107,Y107)</f>
        <v>9</v>
      </c>
      <c r="AF106" s="415">
        <f>AD106-AE106</f>
        <v>-2</v>
      </c>
      <c r="AG106" s="381">
        <v>4</v>
      </c>
      <c r="AI106" s="397" t="s">
        <v>0</v>
      </c>
      <c r="AJ106" s="397" t="s">
        <v>0</v>
      </c>
      <c r="AK106" s="397" t="s">
        <v>0</v>
      </c>
    </row>
    <row r="107" spans="1:37" ht="13.5">
      <c r="A107" s="304"/>
      <c r="B107" s="147">
        <v>1</v>
      </c>
      <c r="C107" s="133"/>
      <c r="D107" s="148">
        <v>0</v>
      </c>
      <c r="E107" s="140">
        <v>2</v>
      </c>
      <c r="F107" s="141"/>
      <c r="G107" s="139">
        <v>1</v>
      </c>
      <c r="H107" s="140">
        <v>1</v>
      </c>
      <c r="I107" s="141"/>
      <c r="J107" s="139">
        <v>1</v>
      </c>
      <c r="K107" s="140">
        <v>0</v>
      </c>
      <c r="L107" s="141"/>
      <c r="M107" s="139">
        <v>1</v>
      </c>
      <c r="N107" s="140">
        <v>3</v>
      </c>
      <c r="O107" s="141"/>
      <c r="P107" s="139">
        <v>1</v>
      </c>
      <c r="Q107" s="432"/>
      <c r="R107" s="433"/>
      <c r="S107" s="434"/>
      <c r="T107" s="144">
        <f>S109</f>
        <v>0</v>
      </c>
      <c r="U107" s="145"/>
      <c r="V107" s="146">
        <f>Q109</f>
        <v>5</v>
      </c>
      <c r="W107" s="50"/>
      <c r="X107" s="64">
        <f>IF(W107="","",IF(W107=Y107,"△",IF(W107&gt;Y107,"○","×")))</f>
      </c>
      <c r="Y107" s="51"/>
      <c r="Z107" s="405"/>
      <c r="AA107" s="407"/>
      <c r="AB107" s="400"/>
      <c r="AC107" s="409"/>
      <c r="AD107" s="302"/>
      <c r="AE107" s="295"/>
      <c r="AF107" s="400"/>
      <c r="AG107" s="396"/>
      <c r="AI107" s="398"/>
      <c r="AJ107" s="398"/>
      <c r="AK107" s="398"/>
    </row>
    <row r="108" spans="1:37" ht="13.5">
      <c r="A108" s="323" t="s">
        <v>122</v>
      </c>
      <c r="B108" s="324" t="str">
        <f>IF(B109="","",IF(B109=D109,"△",IF(B109&gt;D109,"○","×")))</f>
        <v>×</v>
      </c>
      <c r="C108" s="324"/>
      <c r="D108" s="325"/>
      <c r="E108" s="340" t="str">
        <f>IF(E109="","",IF(E109=G109,"△",IF(E109&gt;G109,"○","×")))</f>
        <v>×</v>
      </c>
      <c r="F108" s="324"/>
      <c r="G108" s="325"/>
      <c r="H108" s="340" t="str">
        <f>IF(H109="","",IF(H109=J109,"△",IF(H109&gt;J109,"○","×")))</f>
        <v>×</v>
      </c>
      <c r="I108" s="324"/>
      <c r="J108" s="325"/>
      <c r="K108" s="340" t="str">
        <f>IF(K109="","",IF(K109=M109,"△",IF(K109&gt;M109,"○","×")))</f>
        <v>×</v>
      </c>
      <c r="L108" s="324"/>
      <c r="M108" s="325"/>
      <c r="N108" s="340" t="str">
        <f>IF(N109="","",IF(N109=P109,"△",IF(N109&gt;P109,"○","×")))</f>
        <v>×</v>
      </c>
      <c r="O108" s="324"/>
      <c r="P108" s="325"/>
      <c r="Q108" s="435" t="str">
        <f>IF(Q109="","",IF(Q109=S109,"△",IF(Q109&gt;S109,"○","×")))</f>
        <v>○</v>
      </c>
      <c r="R108" s="332"/>
      <c r="S108" s="333"/>
      <c r="T108" s="436"/>
      <c r="U108" s="437"/>
      <c r="V108" s="438"/>
      <c r="W108" s="445"/>
      <c r="X108" s="446"/>
      <c r="Y108" s="447"/>
      <c r="Z108" s="413">
        <f>COUNTIF(B108:Y109,"○")</f>
        <v>1</v>
      </c>
      <c r="AA108" s="414">
        <f>COUNTIF(B108:Y109,"×")</f>
        <v>5</v>
      </c>
      <c r="AB108" s="415">
        <f>COUNTIF(B108:Y109,"△")</f>
        <v>0</v>
      </c>
      <c r="AC108" s="416">
        <f>Z108*3+AB108</f>
        <v>3</v>
      </c>
      <c r="AD108" s="322">
        <f>SUM(E109,H109,K109,N109,Q109,B109,W109)</f>
        <v>5</v>
      </c>
      <c r="AE108" s="337">
        <f>SUM(G109,J109,M109,P109,S109,D109,Y109)</f>
        <v>28</v>
      </c>
      <c r="AF108" s="415">
        <f>AD108-AE108</f>
        <v>-23</v>
      </c>
      <c r="AG108" s="381">
        <v>7</v>
      </c>
      <c r="AI108" s="397" t="s">
        <v>0</v>
      </c>
      <c r="AJ108" s="397" t="s">
        <v>0</v>
      </c>
      <c r="AK108" s="397" t="s">
        <v>0</v>
      </c>
    </row>
    <row r="109" spans="1:37" ht="14.25" thickBot="1">
      <c r="A109" s="367"/>
      <c r="B109" s="149">
        <v>0</v>
      </c>
      <c r="C109" s="150"/>
      <c r="D109" s="151">
        <v>7</v>
      </c>
      <c r="E109" s="152">
        <v>0</v>
      </c>
      <c r="F109" s="150"/>
      <c r="G109" s="151">
        <v>4</v>
      </c>
      <c r="H109" s="152">
        <v>0</v>
      </c>
      <c r="I109" s="150"/>
      <c r="J109" s="151">
        <v>6</v>
      </c>
      <c r="K109" s="152">
        <v>0</v>
      </c>
      <c r="L109" s="150"/>
      <c r="M109" s="151">
        <v>7</v>
      </c>
      <c r="N109" s="152">
        <v>0</v>
      </c>
      <c r="O109" s="150"/>
      <c r="P109" s="151">
        <v>4</v>
      </c>
      <c r="Q109" s="153">
        <v>5</v>
      </c>
      <c r="R109" s="154"/>
      <c r="S109" s="155">
        <v>0</v>
      </c>
      <c r="T109" s="439"/>
      <c r="U109" s="440"/>
      <c r="V109" s="441"/>
      <c r="W109" s="50"/>
      <c r="X109" s="64">
        <f>IF(W109="","",IF(W109=Y109,"△",IF(W109&gt;Y109,"○","×")))</f>
      </c>
      <c r="Y109" s="51"/>
      <c r="Z109" s="405"/>
      <c r="AA109" s="407"/>
      <c r="AB109" s="400"/>
      <c r="AC109" s="409"/>
      <c r="AD109" s="302"/>
      <c r="AE109" s="295"/>
      <c r="AF109" s="400"/>
      <c r="AG109" s="396"/>
      <c r="AI109" s="398"/>
      <c r="AJ109" s="398"/>
      <c r="AK109" s="398"/>
    </row>
    <row r="110" spans="1:37" ht="13.5">
      <c r="A110" s="452"/>
      <c r="B110" s="417" t="s">
        <v>0</v>
      </c>
      <c r="C110" s="411"/>
      <c r="D110" s="418"/>
      <c r="E110" s="410" t="s">
        <v>0</v>
      </c>
      <c r="F110" s="411"/>
      <c r="G110" s="418"/>
      <c r="H110" s="410" t="s">
        <v>0</v>
      </c>
      <c r="I110" s="411"/>
      <c r="J110" s="418"/>
      <c r="K110" s="410" t="s">
        <v>0</v>
      </c>
      <c r="L110" s="411"/>
      <c r="M110" s="418"/>
      <c r="N110" s="410" t="s">
        <v>0</v>
      </c>
      <c r="O110" s="411"/>
      <c r="P110" s="418"/>
      <c r="Q110" s="410" t="s">
        <v>0</v>
      </c>
      <c r="R110" s="411"/>
      <c r="S110" s="418"/>
      <c r="T110" s="410" t="s">
        <v>0</v>
      </c>
      <c r="U110" s="411"/>
      <c r="V110" s="418"/>
      <c r="W110" s="421"/>
      <c r="X110" s="422"/>
      <c r="Y110" s="423"/>
      <c r="Z110" s="413">
        <f>COUNTIF(B110:Y111,"○")</f>
        <v>0</v>
      </c>
      <c r="AA110" s="414">
        <f>COUNTIF(B110:Y111,"×")</f>
        <v>0</v>
      </c>
      <c r="AB110" s="415">
        <f>COUNTIF(B110:Y111,"△")</f>
        <v>0</v>
      </c>
      <c r="AC110" s="416">
        <f>Z110*3+AB110</f>
        <v>0</v>
      </c>
      <c r="AD110" s="322">
        <f>SUM(E111,H111,K111,N111,Q111,T111,B111)</f>
        <v>0</v>
      </c>
      <c r="AE110" s="337">
        <f>SUM(G111,J111,M111,P111,S111,V111,D111)</f>
        <v>0</v>
      </c>
      <c r="AF110" s="415">
        <f>AD110-AE110</f>
        <v>0</v>
      </c>
      <c r="AG110" s="381"/>
      <c r="AI110" s="397" t="s">
        <v>0</v>
      </c>
      <c r="AJ110" s="397" t="s">
        <v>0</v>
      </c>
      <c r="AK110" s="397" t="s">
        <v>0</v>
      </c>
    </row>
    <row r="111" spans="1:37" ht="14.25" thickBot="1">
      <c r="A111" s="453"/>
      <c r="B111" s="83"/>
      <c r="C111" s="84">
        <f>IF(B111="","",IF(B111=D111,"△",IF(B111&gt;D111,"○","×")))</f>
      </c>
      <c r="D111" s="79"/>
      <c r="E111" s="77"/>
      <c r="F111" s="78">
        <f>IF(E111="","",IF(E111=G111,"△",IF(E111&gt;G111,"○","×")))</f>
      </c>
      <c r="G111" s="79"/>
      <c r="H111" s="77"/>
      <c r="I111" s="84">
        <f>IF(H111="","",IF(H111=J111,"△",IF(H111&gt;J111,"○","×")))</f>
      </c>
      <c r="J111" s="79"/>
      <c r="K111" s="77"/>
      <c r="L111" s="78">
        <f>IF(K111="","",IF(K111=M111,"△",IF(K111&gt;M111,"○","×")))</f>
      </c>
      <c r="M111" s="79"/>
      <c r="N111" s="77"/>
      <c r="O111" s="78">
        <f>IF(N111="","",IF(N111=P111,"△",IF(N111&gt;P111,"○","×")))</f>
      </c>
      <c r="P111" s="79"/>
      <c r="Q111" s="77"/>
      <c r="R111" s="78">
        <f>IF(Q111="","",IF(Q111=S111,"△",IF(Q111&gt;S111,"○","×")))</f>
      </c>
      <c r="S111" s="79"/>
      <c r="T111" s="77"/>
      <c r="U111" s="78">
        <f>IF(T111="","",IF(T111=V111,"△",IF(T111&gt;V111,"○","×")))</f>
      </c>
      <c r="V111" s="79"/>
      <c r="W111" s="424"/>
      <c r="X111" s="425"/>
      <c r="Y111" s="426"/>
      <c r="Z111" s="427"/>
      <c r="AA111" s="419"/>
      <c r="AB111" s="420"/>
      <c r="AC111" s="428"/>
      <c r="AD111" s="380"/>
      <c r="AE111" s="372"/>
      <c r="AF111" s="420"/>
      <c r="AG111" s="382"/>
      <c r="AI111" s="398"/>
      <c r="AJ111" s="398"/>
      <c r="AK111" s="398"/>
    </row>
    <row r="112" spans="26:33" ht="13.5">
      <c r="Z112" s="174"/>
      <c r="AA112" s="174"/>
      <c r="AB112" s="174"/>
      <c r="AC112" s="174"/>
      <c r="AD112" s="174"/>
      <c r="AE112" s="174"/>
      <c r="AF112" s="174"/>
      <c r="AG112" s="174"/>
    </row>
    <row r="113" spans="1:33" ht="18.75" customHeight="1">
      <c r="A113" s="2">
        <v>5</v>
      </c>
      <c r="B113" s="2" t="s">
        <v>4</v>
      </c>
      <c r="C113" s="272" t="s">
        <v>30</v>
      </c>
      <c r="D113" s="272"/>
      <c r="E113" s="3" t="s">
        <v>24</v>
      </c>
      <c r="F113" s="24"/>
      <c r="G113" s="4"/>
      <c r="H113" s="273" t="s">
        <v>0</v>
      </c>
      <c r="I113" s="273"/>
      <c r="J113" s="273"/>
      <c r="K113" s="273"/>
      <c r="L113" s="25"/>
      <c r="M113" s="4"/>
      <c r="N113" s="4"/>
      <c r="O113" s="25"/>
      <c r="P113" s="4"/>
      <c r="Q113" s="4"/>
      <c r="R113" s="25"/>
      <c r="S113" s="4"/>
      <c r="T113" s="4"/>
      <c r="U113" s="25"/>
      <c r="V113" s="4"/>
      <c r="W113" s="4"/>
      <c r="X113" s="25"/>
      <c r="Y113" s="4"/>
      <c r="Z113" s="176"/>
      <c r="AA113" s="176"/>
      <c r="AB113" s="176"/>
      <c r="AC113" s="176"/>
      <c r="AD113" s="174"/>
      <c r="AE113" s="174"/>
      <c r="AF113" s="174"/>
      <c r="AG113" s="174"/>
    </row>
    <row r="114" spans="1:40" ht="11.25" customHeight="1" thickBot="1">
      <c r="A114" s="4"/>
      <c r="B114" s="4"/>
      <c r="C114" s="25"/>
      <c r="D114" s="4"/>
      <c r="E114" s="4"/>
      <c r="F114" s="25"/>
      <c r="G114" s="4"/>
      <c r="H114" s="4"/>
      <c r="I114" s="25"/>
      <c r="J114" s="4"/>
      <c r="K114" s="4"/>
      <c r="L114" s="25"/>
      <c r="M114" s="4"/>
      <c r="N114" s="4"/>
      <c r="O114" s="25"/>
      <c r="P114" s="4"/>
      <c r="Q114" s="5"/>
      <c r="R114" s="29"/>
      <c r="S114" s="5"/>
      <c r="T114" s="5"/>
      <c r="U114" s="29"/>
      <c r="V114" s="5"/>
      <c r="W114" s="5"/>
      <c r="X114" s="29"/>
      <c r="Y114" s="6"/>
      <c r="Z114" s="177"/>
      <c r="AA114" s="178" t="s">
        <v>7</v>
      </c>
      <c r="AB114" s="178">
        <v>15</v>
      </c>
      <c r="AC114" s="179" t="s">
        <v>8</v>
      </c>
      <c r="AD114" s="174"/>
      <c r="AE114" s="174"/>
      <c r="AF114" s="174"/>
      <c r="AG114" s="174"/>
      <c r="AI114" s="383" t="s">
        <v>25</v>
      </c>
      <c r="AJ114" s="383"/>
      <c r="AK114" s="383"/>
      <c r="AL114" s="7"/>
      <c r="AM114" s="7"/>
      <c r="AN114" s="7"/>
    </row>
    <row r="115" spans="1:33" ht="14.25" thickBot="1">
      <c r="A115" s="8">
        <v>7</v>
      </c>
      <c r="B115" s="4" t="s">
        <v>26</v>
      </c>
      <c r="C115" s="25"/>
      <c r="D115" s="4"/>
      <c r="E115" s="4"/>
      <c r="F115" s="25"/>
      <c r="G115" s="4"/>
      <c r="H115" s="4"/>
      <c r="I115" s="25"/>
      <c r="J115" s="4"/>
      <c r="K115" s="4"/>
      <c r="L115" s="25"/>
      <c r="M115" s="4"/>
      <c r="N115" s="9"/>
      <c r="O115" s="25"/>
      <c r="P115" s="257" t="s">
        <v>11</v>
      </c>
      <c r="Q115" s="257"/>
      <c r="R115" s="257"/>
      <c r="S115" s="257"/>
      <c r="T115" s="44">
        <v>21</v>
      </c>
      <c r="U115" s="25"/>
      <c r="V115" s="258" t="s">
        <v>12</v>
      </c>
      <c r="W115" s="258"/>
      <c r="X115" s="258"/>
      <c r="Y115" s="10">
        <v>0</v>
      </c>
      <c r="Z115" s="176"/>
      <c r="AA115" s="176"/>
      <c r="AB115" s="176"/>
      <c r="AC115" s="176"/>
      <c r="AD115" s="174"/>
      <c r="AE115" s="174"/>
      <c r="AF115" s="174"/>
      <c r="AG115" s="174"/>
    </row>
    <row r="116" spans="1:37" ht="13.5" customHeight="1">
      <c r="A116" s="274"/>
      <c r="B116" s="276" t="str">
        <f>A118</f>
        <v>白浜A</v>
      </c>
      <c r="C116" s="259"/>
      <c r="D116" s="259"/>
      <c r="E116" s="259" t="str">
        <f>A120</f>
        <v>やわた</v>
      </c>
      <c r="F116" s="259"/>
      <c r="G116" s="259"/>
      <c r="H116" s="259" t="str">
        <f>A122</f>
        <v>津田A</v>
      </c>
      <c r="I116" s="259"/>
      <c r="J116" s="259"/>
      <c r="K116" s="259" t="str">
        <f>A124</f>
        <v>大塩</v>
      </c>
      <c r="L116" s="259"/>
      <c r="M116" s="259"/>
      <c r="N116" s="259" t="str">
        <f>A126</f>
        <v>広畑A</v>
      </c>
      <c r="O116" s="259"/>
      <c r="P116" s="259"/>
      <c r="Q116" s="259" t="str">
        <f>A128</f>
        <v>大津茂</v>
      </c>
      <c r="R116" s="259"/>
      <c r="S116" s="259"/>
      <c r="T116" s="454">
        <f>A130</f>
        <v>0</v>
      </c>
      <c r="U116" s="454"/>
      <c r="V116" s="454"/>
      <c r="W116" s="280" t="s">
        <v>0</v>
      </c>
      <c r="X116" s="281"/>
      <c r="Y116" s="282"/>
      <c r="Z116" s="387" t="s">
        <v>13</v>
      </c>
      <c r="AA116" s="389" t="s">
        <v>14</v>
      </c>
      <c r="AB116" s="391" t="s">
        <v>15</v>
      </c>
      <c r="AC116" s="393" t="s">
        <v>16</v>
      </c>
      <c r="AD116" s="387" t="s">
        <v>17</v>
      </c>
      <c r="AE116" s="389" t="s">
        <v>18</v>
      </c>
      <c r="AF116" s="391" t="s">
        <v>19</v>
      </c>
      <c r="AG116" s="261" t="s">
        <v>2</v>
      </c>
      <c r="AI116" s="384" t="s">
        <v>20</v>
      </c>
      <c r="AJ116" s="384" t="s">
        <v>21</v>
      </c>
      <c r="AK116" s="384" t="s">
        <v>22</v>
      </c>
    </row>
    <row r="117" spans="1:37" ht="14.25" thickBot="1">
      <c r="A117" s="275"/>
      <c r="B117" s="277"/>
      <c r="C117" s="260"/>
      <c r="D117" s="260"/>
      <c r="E117" s="260"/>
      <c r="F117" s="260"/>
      <c r="G117" s="260"/>
      <c r="H117" s="260"/>
      <c r="I117" s="260"/>
      <c r="J117" s="260"/>
      <c r="K117" s="260"/>
      <c r="L117" s="260"/>
      <c r="M117" s="260"/>
      <c r="N117" s="260"/>
      <c r="O117" s="260"/>
      <c r="P117" s="260"/>
      <c r="Q117" s="260"/>
      <c r="R117" s="260"/>
      <c r="S117" s="260"/>
      <c r="T117" s="455"/>
      <c r="U117" s="455"/>
      <c r="V117" s="455"/>
      <c r="W117" s="283"/>
      <c r="X117" s="284"/>
      <c r="Y117" s="285"/>
      <c r="Z117" s="388"/>
      <c r="AA117" s="390"/>
      <c r="AB117" s="392"/>
      <c r="AC117" s="394"/>
      <c r="AD117" s="388"/>
      <c r="AE117" s="390"/>
      <c r="AF117" s="392"/>
      <c r="AG117" s="262"/>
      <c r="AI117" s="385"/>
      <c r="AJ117" s="385"/>
      <c r="AK117" s="385"/>
    </row>
    <row r="118" spans="1:37" ht="13.5">
      <c r="A118" s="303" t="s">
        <v>101</v>
      </c>
      <c r="B118" s="305"/>
      <c r="C118" s="305"/>
      <c r="D118" s="306"/>
      <c r="E118" s="309" t="str">
        <f>IF(E119="","",IF(E119=G119,"△",IF(E119&gt;G119,"○","×")))</f>
        <v>○</v>
      </c>
      <c r="F118" s="310"/>
      <c r="G118" s="311"/>
      <c r="H118" s="312" t="str">
        <f>IF(H119="","",IF(H119=J119,"△",IF(H119&gt;J119,"○","×")))</f>
        <v>○</v>
      </c>
      <c r="I118" s="313"/>
      <c r="J118" s="314"/>
      <c r="K118" s="309" t="str">
        <f>IF(K119="","",IF(K119=M119,"△",IF(K119&gt;M119,"○","×")))</f>
        <v>×</v>
      </c>
      <c r="L118" s="310"/>
      <c r="M118" s="311"/>
      <c r="N118" s="286" t="str">
        <f>IF(N119="","",IF(N119=P119,"△",IF(N119&gt;P119,"○","×")))</f>
        <v>×</v>
      </c>
      <c r="O118" s="287"/>
      <c r="P118" s="288"/>
      <c r="Q118" s="286" t="str">
        <f>IF(Q119="","",IF(Q119=S119,"△",IF(Q119&gt;S119,"○","×")))</f>
        <v>○</v>
      </c>
      <c r="R118" s="287"/>
      <c r="S118" s="288"/>
      <c r="T118" s="456"/>
      <c r="U118" s="457"/>
      <c r="V118" s="458"/>
      <c r="W118" s="401" t="s">
        <v>0</v>
      </c>
      <c r="X118" s="402"/>
      <c r="Y118" s="403"/>
      <c r="Z118" s="404">
        <f>COUNTIF(B118:Y119,"○")</f>
        <v>3</v>
      </c>
      <c r="AA118" s="406">
        <f>COUNTIF(B118:Y119,"×")</f>
        <v>2</v>
      </c>
      <c r="AB118" s="399">
        <f>COUNTIF(B118:Y119,"△")</f>
        <v>0</v>
      </c>
      <c r="AC118" s="408">
        <f>Z118*3+AB118</f>
        <v>9</v>
      </c>
      <c r="AD118" s="301">
        <f>SUM(E119,H119,K119,N119,Q119,T119,W119)</f>
        <v>11</v>
      </c>
      <c r="AE118" s="294">
        <f>SUM(G119,J119,M119,P119,S119,V119,Y119)</f>
        <v>5</v>
      </c>
      <c r="AF118" s="399">
        <f>AD118-AE118</f>
        <v>6</v>
      </c>
      <c r="AG118" s="395">
        <v>3</v>
      </c>
      <c r="AI118" s="397" t="s">
        <v>0</v>
      </c>
      <c r="AJ118" s="397" t="s">
        <v>0</v>
      </c>
      <c r="AK118" s="397" t="s">
        <v>0</v>
      </c>
    </row>
    <row r="119" spans="1:37" ht="13.5">
      <c r="A119" s="304"/>
      <c r="B119" s="307"/>
      <c r="C119" s="307"/>
      <c r="D119" s="308"/>
      <c r="E119" s="132">
        <f>D121</f>
        <v>5</v>
      </c>
      <c r="F119" s="133"/>
      <c r="G119" s="134">
        <f>B121</f>
        <v>0</v>
      </c>
      <c r="H119" s="132">
        <f>D123</f>
        <v>2</v>
      </c>
      <c r="I119" s="133"/>
      <c r="J119" s="134">
        <f>B123</f>
        <v>0</v>
      </c>
      <c r="K119" s="132">
        <f>D125</f>
        <v>2</v>
      </c>
      <c r="L119" s="133"/>
      <c r="M119" s="134">
        <f>B125</f>
        <v>3</v>
      </c>
      <c r="N119" s="132">
        <f>D127</f>
        <v>0</v>
      </c>
      <c r="O119" s="133"/>
      <c r="P119" s="134">
        <f>B127</f>
        <v>1</v>
      </c>
      <c r="Q119" s="132">
        <f>D129</f>
        <v>2</v>
      </c>
      <c r="R119" s="133"/>
      <c r="S119" s="134">
        <f>B129</f>
        <v>1</v>
      </c>
      <c r="T119" s="156">
        <f>D131</f>
        <v>0</v>
      </c>
      <c r="U119" s="157"/>
      <c r="V119" s="158">
        <f>B131</f>
        <v>0</v>
      </c>
      <c r="W119" s="47"/>
      <c r="X119" s="63">
        <f>IF(W119="","",IF(W119=Y119,"△",IF(W119&gt;Y119,"○","×")))</f>
      </c>
      <c r="Y119" s="49"/>
      <c r="Z119" s="405"/>
      <c r="AA119" s="407"/>
      <c r="AB119" s="400"/>
      <c r="AC119" s="409"/>
      <c r="AD119" s="302"/>
      <c r="AE119" s="295"/>
      <c r="AF119" s="400"/>
      <c r="AG119" s="396"/>
      <c r="AI119" s="398"/>
      <c r="AJ119" s="398"/>
      <c r="AK119" s="398"/>
    </row>
    <row r="120" spans="1:37" ht="13.5">
      <c r="A120" s="323" t="s">
        <v>235</v>
      </c>
      <c r="B120" s="324" t="str">
        <f>IF(B121="","",IF(B121=D121,"△",IF(B121&gt;D121,"○","×")))</f>
        <v>×</v>
      </c>
      <c r="C120" s="324"/>
      <c r="D120" s="325"/>
      <c r="E120" s="326"/>
      <c r="F120" s="327"/>
      <c r="G120" s="328"/>
      <c r="H120" s="330" t="str">
        <f>IF(H121="","",IF(H121=J121,"△",IF(H121&gt;J121,"○","×")))</f>
        <v>×</v>
      </c>
      <c r="I120" s="324"/>
      <c r="J120" s="325"/>
      <c r="K120" s="330" t="str">
        <f>IF(K121="","",IF(K121=M121,"△",IF(K121&gt;M121,"○","×")))</f>
        <v>×</v>
      </c>
      <c r="L120" s="324"/>
      <c r="M120" s="325"/>
      <c r="N120" s="330" t="str">
        <f>IF(N121="","",IF(N121=P121,"△",IF(N121&gt;P121,"○","×")))</f>
        <v>×</v>
      </c>
      <c r="O120" s="324"/>
      <c r="P120" s="325"/>
      <c r="Q120" s="330" t="str">
        <f>IF(Q121="","",IF(Q121=S121,"△",IF(Q121&gt;S121,"○","×")))</f>
        <v>×</v>
      </c>
      <c r="R120" s="324"/>
      <c r="S120" s="325"/>
      <c r="T120" s="459"/>
      <c r="U120" s="460"/>
      <c r="V120" s="461"/>
      <c r="W120" s="410" t="s">
        <v>0</v>
      </c>
      <c r="X120" s="411"/>
      <c r="Y120" s="412"/>
      <c r="Z120" s="413">
        <f>COUNTIF(B120:Y121,"○")</f>
        <v>0</v>
      </c>
      <c r="AA120" s="414">
        <f>COUNTIF(B120:Y121,"×")</f>
        <v>5</v>
      </c>
      <c r="AB120" s="415">
        <f>COUNTIF(B120:Y121,"△")</f>
        <v>0</v>
      </c>
      <c r="AC120" s="416">
        <f>Z120*3+AB120</f>
        <v>0</v>
      </c>
      <c r="AD120" s="322">
        <f>SUM(B121,E121,H121,K121,N121,Q121,T121,W121)</f>
        <v>1</v>
      </c>
      <c r="AE120" s="337">
        <f>SUM(D121,J121,M121,P121,S121,V121,Y121)</f>
        <v>16</v>
      </c>
      <c r="AF120" s="415">
        <f>AD120-AE120</f>
        <v>-15</v>
      </c>
      <c r="AG120" s="381">
        <v>6</v>
      </c>
      <c r="AI120" s="397" t="s">
        <v>0</v>
      </c>
      <c r="AJ120" s="397" t="s">
        <v>0</v>
      </c>
      <c r="AK120" s="397" t="s">
        <v>0</v>
      </c>
    </row>
    <row r="121" spans="1:37" ht="13.5">
      <c r="A121" s="304"/>
      <c r="B121" s="138">
        <v>0</v>
      </c>
      <c r="C121" s="133"/>
      <c r="D121" s="139">
        <v>5</v>
      </c>
      <c r="E121" s="329"/>
      <c r="F121" s="307"/>
      <c r="G121" s="308"/>
      <c r="H121" s="132">
        <f>G123</f>
        <v>1</v>
      </c>
      <c r="I121" s="133"/>
      <c r="J121" s="134">
        <f>E123</f>
        <v>2</v>
      </c>
      <c r="K121" s="132">
        <f>G125</f>
        <v>0</v>
      </c>
      <c r="L121" s="133"/>
      <c r="M121" s="134">
        <f>E125</f>
        <v>5</v>
      </c>
      <c r="N121" s="132">
        <f>G127</f>
        <v>0</v>
      </c>
      <c r="O121" s="133"/>
      <c r="P121" s="134">
        <f>E127</f>
        <v>1</v>
      </c>
      <c r="Q121" s="132">
        <f>G129</f>
        <v>0</v>
      </c>
      <c r="R121" s="133"/>
      <c r="S121" s="134">
        <f>E129</f>
        <v>3</v>
      </c>
      <c r="T121" s="156">
        <f>G131</f>
        <v>0</v>
      </c>
      <c r="U121" s="157"/>
      <c r="V121" s="158">
        <f>E131</f>
        <v>0</v>
      </c>
      <c r="W121" s="47"/>
      <c r="X121" s="63">
        <f>IF(W121="","",IF(W121=Y121,"△",IF(W121&gt;Y121,"○","×")))</f>
      </c>
      <c r="Y121" s="49"/>
      <c r="Z121" s="405"/>
      <c r="AA121" s="407"/>
      <c r="AB121" s="400"/>
      <c r="AC121" s="409"/>
      <c r="AD121" s="302"/>
      <c r="AE121" s="295"/>
      <c r="AF121" s="400"/>
      <c r="AG121" s="396"/>
      <c r="AI121" s="398"/>
      <c r="AJ121" s="398"/>
      <c r="AK121" s="398"/>
    </row>
    <row r="122" spans="1:37" ht="13.5">
      <c r="A122" s="323" t="s">
        <v>124</v>
      </c>
      <c r="B122" s="324" t="str">
        <f>IF(B123="","",IF(B123=D123,"△",IF(B123&gt;D123,"○","×")))</f>
        <v>×</v>
      </c>
      <c r="C122" s="324"/>
      <c r="D122" s="325"/>
      <c r="E122" s="340" t="str">
        <f>IF(E123="","",IF(E123=G123,"△",IF(E123&gt;G123,"○","×")))</f>
        <v>○</v>
      </c>
      <c r="F122" s="324"/>
      <c r="G122" s="325"/>
      <c r="H122" s="341"/>
      <c r="I122" s="342"/>
      <c r="J122" s="343"/>
      <c r="K122" s="330" t="str">
        <f>IF(K123="","",IF(K123=M123,"△",IF(K123&gt;M123,"○","×")))</f>
        <v>○</v>
      </c>
      <c r="L122" s="324"/>
      <c r="M122" s="325"/>
      <c r="N122" s="330" t="str">
        <f>IF(N123="","",IF(N123=P123,"△",IF(N123&gt;P123,"○","×")))</f>
        <v>○</v>
      </c>
      <c r="O122" s="324"/>
      <c r="P122" s="325"/>
      <c r="Q122" s="330" t="str">
        <f>IF(Q123="","",IF(Q123=S123,"△",IF(Q123&gt;S123,"○","×")))</f>
        <v>○</v>
      </c>
      <c r="R122" s="324"/>
      <c r="S122" s="325"/>
      <c r="T122" s="459"/>
      <c r="U122" s="460"/>
      <c r="V122" s="461"/>
      <c r="W122" s="410" t="s">
        <v>0</v>
      </c>
      <c r="X122" s="411"/>
      <c r="Y122" s="412"/>
      <c r="Z122" s="413">
        <f>COUNTIF(B122:Y123,"○")</f>
        <v>4</v>
      </c>
      <c r="AA122" s="414">
        <f>COUNTIF(B122:Y123,"×")</f>
        <v>1</v>
      </c>
      <c r="AB122" s="415">
        <f>COUNTIF(B122:Y123,"△")</f>
        <v>0</v>
      </c>
      <c r="AC122" s="416">
        <f>Z122*3+AB122</f>
        <v>12</v>
      </c>
      <c r="AD122" s="322">
        <f>SUM(E123,B123,K123,N123,Q123,T123,W123)</f>
        <v>13</v>
      </c>
      <c r="AE122" s="337">
        <f>SUM(G123,D123,M123,P123,S123,V123,Y123)</f>
        <v>3</v>
      </c>
      <c r="AF122" s="415">
        <f>AD122-AE122</f>
        <v>10</v>
      </c>
      <c r="AG122" s="381">
        <v>1</v>
      </c>
      <c r="AI122" s="397" t="s">
        <v>0</v>
      </c>
      <c r="AJ122" s="397" t="s">
        <v>0</v>
      </c>
      <c r="AK122" s="397" t="s">
        <v>0</v>
      </c>
    </row>
    <row r="123" spans="1:37" ht="13.5">
      <c r="A123" s="304"/>
      <c r="B123" s="138">
        <v>0</v>
      </c>
      <c r="C123" s="133"/>
      <c r="D123" s="139">
        <v>2</v>
      </c>
      <c r="E123" s="140">
        <v>2</v>
      </c>
      <c r="F123" s="133"/>
      <c r="G123" s="139">
        <v>1</v>
      </c>
      <c r="H123" s="344"/>
      <c r="I123" s="345"/>
      <c r="J123" s="346"/>
      <c r="K123" s="132">
        <f>J125</f>
        <v>1</v>
      </c>
      <c r="L123" s="133"/>
      <c r="M123" s="134">
        <f>H125</f>
        <v>0</v>
      </c>
      <c r="N123" s="132">
        <f>J127</f>
        <v>1</v>
      </c>
      <c r="O123" s="133"/>
      <c r="P123" s="134">
        <f>H127</f>
        <v>0</v>
      </c>
      <c r="Q123" s="132">
        <f>J129</f>
        <v>9</v>
      </c>
      <c r="R123" s="133"/>
      <c r="S123" s="134">
        <f>H129</f>
        <v>0</v>
      </c>
      <c r="T123" s="156">
        <f>J131</f>
        <v>0</v>
      </c>
      <c r="U123" s="157"/>
      <c r="V123" s="158">
        <f>H131</f>
        <v>0</v>
      </c>
      <c r="W123" s="47"/>
      <c r="X123" s="63">
        <f>IF(W123="","",IF(W123=Y123,"△",IF(W123&gt;Y123,"○","×")))</f>
      </c>
      <c r="Y123" s="49"/>
      <c r="Z123" s="405"/>
      <c r="AA123" s="407"/>
      <c r="AB123" s="400"/>
      <c r="AC123" s="409"/>
      <c r="AD123" s="302"/>
      <c r="AE123" s="295"/>
      <c r="AF123" s="400"/>
      <c r="AG123" s="396"/>
      <c r="AI123" s="398"/>
      <c r="AJ123" s="398"/>
      <c r="AK123" s="398"/>
    </row>
    <row r="124" spans="1:37" ht="13.5">
      <c r="A124" s="323" t="s">
        <v>60</v>
      </c>
      <c r="B124" s="324" t="str">
        <f>IF(B125="","",IF(B125=D125,"△",IF(B125&gt;D125,"○","×")))</f>
        <v>○</v>
      </c>
      <c r="C124" s="324"/>
      <c r="D124" s="325"/>
      <c r="E124" s="340" t="str">
        <f>IF(E125="","",IF(E125=G125,"△",IF(E125&gt;G125,"○","×")))</f>
        <v>○</v>
      </c>
      <c r="F124" s="324"/>
      <c r="G124" s="325"/>
      <c r="H124" s="340" t="str">
        <f>IF(H125="","",IF(H125=J125,"△",IF(H125&gt;J125,"○","×")))</f>
        <v>×</v>
      </c>
      <c r="I124" s="324"/>
      <c r="J124" s="325"/>
      <c r="K124" s="341"/>
      <c r="L124" s="342"/>
      <c r="M124" s="343"/>
      <c r="N124" s="347" t="str">
        <f>IF(N125="","",IF(N125=P125,"△",IF(N125&gt;P125,"○","×")))</f>
        <v>○</v>
      </c>
      <c r="O124" s="348"/>
      <c r="P124" s="349"/>
      <c r="Q124" s="330" t="str">
        <f>IF(Q125="","",IF(Q125=S125,"△",IF(Q125&gt;S125,"○","×")))</f>
        <v>○</v>
      </c>
      <c r="R124" s="324"/>
      <c r="S124" s="325"/>
      <c r="T124" s="462"/>
      <c r="U124" s="463"/>
      <c r="V124" s="464"/>
      <c r="W124" s="410" t="s">
        <v>0</v>
      </c>
      <c r="X124" s="411"/>
      <c r="Y124" s="412"/>
      <c r="Z124" s="413">
        <f>COUNTIF(B124:Y125,"○")</f>
        <v>4</v>
      </c>
      <c r="AA124" s="414">
        <f>COUNTIF(B124:Y125,"×")</f>
        <v>1</v>
      </c>
      <c r="AB124" s="415">
        <f>COUNTIF(B124:Y125,"△")</f>
        <v>0</v>
      </c>
      <c r="AC124" s="416">
        <f>Z124*3+AB124</f>
        <v>12</v>
      </c>
      <c r="AD124" s="322">
        <f>SUM(E125,H125,B125,N125,Q125,T125,W125)</f>
        <v>13</v>
      </c>
      <c r="AE124" s="337">
        <f>SUM(G125,J125,D125,P125,S125,V125,Y125)</f>
        <v>4</v>
      </c>
      <c r="AF124" s="415">
        <f>AD124-AE124</f>
        <v>9</v>
      </c>
      <c r="AG124" s="381">
        <v>2</v>
      </c>
      <c r="AI124" s="397" t="s">
        <v>0</v>
      </c>
      <c r="AJ124" s="397" t="s">
        <v>0</v>
      </c>
      <c r="AK124" s="397" t="s">
        <v>0</v>
      </c>
    </row>
    <row r="125" spans="1:37" ht="13.5">
      <c r="A125" s="304"/>
      <c r="B125" s="138">
        <v>3</v>
      </c>
      <c r="C125" s="141"/>
      <c r="D125" s="139">
        <v>2</v>
      </c>
      <c r="E125" s="140">
        <v>5</v>
      </c>
      <c r="F125" s="141"/>
      <c r="G125" s="139">
        <v>0</v>
      </c>
      <c r="H125" s="140">
        <v>0</v>
      </c>
      <c r="I125" s="141"/>
      <c r="J125" s="139">
        <v>1</v>
      </c>
      <c r="K125" s="344"/>
      <c r="L125" s="345"/>
      <c r="M125" s="346"/>
      <c r="N125" s="142">
        <f>M127</f>
        <v>3</v>
      </c>
      <c r="O125" s="141"/>
      <c r="P125" s="134">
        <f>K127</f>
        <v>1</v>
      </c>
      <c r="Q125" s="132">
        <f>M129</f>
        <v>2</v>
      </c>
      <c r="R125" s="133"/>
      <c r="S125" s="134">
        <f>K129</f>
        <v>0</v>
      </c>
      <c r="T125" s="156">
        <f>M131</f>
        <v>0</v>
      </c>
      <c r="U125" s="157"/>
      <c r="V125" s="158">
        <f>K131</f>
        <v>0</v>
      </c>
      <c r="W125" s="47"/>
      <c r="X125" s="65">
        <f>IF(W125="","",IF(W125=Y125,"△",IF(W125&gt;Y125,"○","×")))</f>
      </c>
      <c r="Y125" s="54"/>
      <c r="Z125" s="405"/>
      <c r="AA125" s="407"/>
      <c r="AB125" s="400"/>
      <c r="AC125" s="409"/>
      <c r="AD125" s="302"/>
      <c r="AE125" s="295"/>
      <c r="AF125" s="400"/>
      <c r="AG125" s="396"/>
      <c r="AI125" s="398"/>
      <c r="AJ125" s="398"/>
      <c r="AK125" s="398"/>
    </row>
    <row r="126" spans="1:37" ht="13.5">
      <c r="A126" s="323" t="s">
        <v>107</v>
      </c>
      <c r="B126" s="324" t="str">
        <f>IF(B127="","",IF(B127=D127,"△",IF(B127&gt;D127,"○","×")))</f>
        <v>○</v>
      </c>
      <c r="C126" s="324"/>
      <c r="D126" s="325"/>
      <c r="E126" s="340" t="str">
        <f>IF(E127="","",IF(E127=G127,"△",IF(E127&gt;G127,"○","×")))</f>
        <v>○</v>
      </c>
      <c r="F126" s="324"/>
      <c r="G126" s="325"/>
      <c r="H126" s="340" t="str">
        <f>IF(H127="","",IF(H127=J127,"△",IF(H127&gt;J127,"○","×")))</f>
        <v>×</v>
      </c>
      <c r="I126" s="324"/>
      <c r="J126" s="325"/>
      <c r="K126" s="340" t="str">
        <f>IF(K127="","",IF(K127=M127,"△",IF(K127&gt;M127,"○","×")))</f>
        <v>×</v>
      </c>
      <c r="L126" s="324"/>
      <c r="M126" s="325"/>
      <c r="N126" s="326"/>
      <c r="O126" s="327"/>
      <c r="P126" s="328"/>
      <c r="Q126" s="330" t="str">
        <f>IF(Q127="","",IF(Q127=S127,"△",IF(Q127&gt;S127,"○","×")))</f>
        <v>○</v>
      </c>
      <c r="R126" s="324"/>
      <c r="S126" s="325"/>
      <c r="T126" s="465"/>
      <c r="U126" s="466"/>
      <c r="V126" s="467"/>
      <c r="W126" s="410" t="s">
        <v>0</v>
      </c>
      <c r="X126" s="411"/>
      <c r="Y126" s="412"/>
      <c r="Z126" s="413">
        <f>COUNTIF(B126:Y127,"○")</f>
        <v>3</v>
      </c>
      <c r="AA126" s="414">
        <f>COUNTIF(B126:Y127,"×")</f>
        <v>2</v>
      </c>
      <c r="AB126" s="415">
        <f>COUNTIF(B126:Y127,"△")</f>
        <v>0</v>
      </c>
      <c r="AC126" s="416">
        <f>Z126*3+AB126</f>
        <v>9</v>
      </c>
      <c r="AD126" s="322">
        <f>SUM(E127,H127,K127,B127,Q127,T127,W127)</f>
        <v>10</v>
      </c>
      <c r="AE126" s="337">
        <f>SUM(G127,J127,M127,D127,S127,V127,Y127)</f>
        <v>4</v>
      </c>
      <c r="AF126" s="415">
        <f>AD126-AE126</f>
        <v>6</v>
      </c>
      <c r="AG126" s="381">
        <v>4</v>
      </c>
      <c r="AI126" s="397" t="s">
        <v>0</v>
      </c>
      <c r="AJ126" s="397" t="s">
        <v>0</v>
      </c>
      <c r="AK126" s="397" t="s">
        <v>0</v>
      </c>
    </row>
    <row r="127" spans="1:37" ht="13.5">
      <c r="A127" s="304"/>
      <c r="B127" s="138">
        <v>1</v>
      </c>
      <c r="C127" s="141"/>
      <c r="D127" s="139">
        <v>0</v>
      </c>
      <c r="E127" s="140">
        <v>1</v>
      </c>
      <c r="F127" s="141"/>
      <c r="G127" s="139">
        <v>0</v>
      </c>
      <c r="H127" s="140">
        <v>0</v>
      </c>
      <c r="I127" s="141"/>
      <c r="J127" s="139">
        <v>1</v>
      </c>
      <c r="K127" s="140">
        <v>1</v>
      </c>
      <c r="L127" s="141"/>
      <c r="M127" s="139">
        <v>3</v>
      </c>
      <c r="N127" s="329"/>
      <c r="O127" s="307"/>
      <c r="P127" s="308"/>
      <c r="Q127" s="142">
        <f>P129</f>
        <v>7</v>
      </c>
      <c r="R127" s="141"/>
      <c r="S127" s="143">
        <f>N129</f>
        <v>0</v>
      </c>
      <c r="T127" s="159">
        <f>P131</f>
        <v>0</v>
      </c>
      <c r="U127" s="160"/>
      <c r="V127" s="161">
        <f>N131</f>
        <v>0</v>
      </c>
      <c r="W127" s="52"/>
      <c r="X127" s="65">
        <f>IF(W127="","",IF(W127=Y127,"△",IF(W127&gt;Y127,"○","×")))</f>
      </c>
      <c r="Y127" s="54"/>
      <c r="Z127" s="405"/>
      <c r="AA127" s="407"/>
      <c r="AB127" s="400"/>
      <c r="AC127" s="409"/>
      <c r="AD127" s="302"/>
      <c r="AE127" s="295"/>
      <c r="AF127" s="400"/>
      <c r="AG127" s="396"/>
      <c r="AI127" s="398"/>
      <c r="AJ127" s="398"/>
      <c r="AK127" s="398"/>
    </row>
    <row r="128" spans="1:37" ht="13.5">
      <c r="A128" s="323" t="s">
        <v>214</v>
      </c>
      <c r="B128" s="313" t="str">
        <f>IF(B129="","",IF(B129=D129,"△",IF(B129&gt;D129,"○","×")))</f>
        <v>×</v>
      </c>
      <c r="C128" s="313"/>
      <c r="D128" s="314"/>
      <c r="E128" s="360" t="str">
        <f>IF(E129="","",IF(E129=G129,"△",IF(E129&gt;G129,"○","×")))</f>
        <v>○</v>
      </c>
      <c r="F128" s="313"/>
      <c r="G128" s="314"/>
      <c r="H128" s="360" t="str">
        <f>IF(H129="","",IF(H129=J129,"△",IF(H129&gt;J129,"○","×")))</f>
        <v>×</v>
      </c>
      <c r="I128" s="313"/>
      <c r="J128" s="314"/>
      <c r="K128" s="360" t="str">
        <f>IF(K129="","",IF(K129=M129,"△",IF(K129&gt;M129,"○","×")))</f>
        <v>×</v>
      </c>
      <c r="L128" s="313"/>
      <c r="M128" s="314"/>
      <c r="N128" s="360" t="str">
        <f>IF(N129="","",IF(N129=P129,"△",IF(N129&gt;P129,"○","×")))</f>
        <v>×</v>
      </c>
      <c r="O128" s="313"/>
      <c r="P128" s="314"/>
      <c r="Q128" s="356"/>
      <c r="R128" s="305"/>
      <c r="S128" s="306"/>
      <c r="T128" s="468"/>
      <c r="U128" s="469"/>
      <c r="V128" s="470"/>
      <c r="W128" s="410" t="s">
        <v>0</v>
      </c>
      <c r="X128" s="411"/>
      <c r="Y128" s="412"/>
      <c r="Z128" s="413">
        <f>COUNTIF(B128:Y129,"○")</f>
        <v>1</v>
      </c>
      <c r="AA128" s="414">
        <f>COUNTIF(B128:Y129,"×")</f>
        <v>4</v>
      </c>
      <c r="AB128" s="415">
        <f>COUNTIF(B128:Y129,"△")</f>
        <v>0</v>
      </c>
      <c r="AC128" s="416">
        <f>Z128*3+AB128</f>
        <v>3</v>
      </c>
      <c r="AD128" s="322">
        <f>SUM(E129,H129,K129,N129,B129,T129,W129)</f>
        <v>4</v>
      </c>
      <c r="AE128" s="337">
        <f>SUM(G129,J129,M129,P129,D129,V129,Y129)</f>
        <v>20</v>
      </c>
      <c r="AF128" s="415">
        <f>AD128-AE128</f>
        <v>-16</v>
      </c>
      <c r="AG128" s="381">
        <v>5</v>
      </c>
      <c r="AI128" s="397" t="s">
        <v>0</v>
      </c>
      <c r="AJ128" s="397" t="s">
        <v>0</v>
      </c>
      <c r="AK128" s="397" t="s">
        <v>0</v>
      </c>
    </row>
    <row r="129" spans="1:37" ht="13.5">
      <c r="A129" s="304"/>
      <c r="B129" s="147">
        <v>1</v>
      </c>
      <c r="C129" s="133"/>
      <c r="D129" s="148">
        <v>2</v>
      </c>
      <c r="E129" s="140">
        <v>3</v>
      </c>
      <c r="F129" s="141"/>
      <c r="G129" s="139">
        <v>0</v>
      </c>
      <c r="H129" s="140">
        <v>0</v>
      </c>
      <c r="I129" s="141"/>
      <c r="J129" s="139">
        <v>9</v>
      </c>
      <c r="K129" s="140">
        <v>0</v>
      </c>
      <c r="L129" s="141"/>
      <c r="M129" s="139">
        <v>2</v>
      </c>
      <c r="N129" s="140">
        <v>0</v>
      </c>
      <c r="O129" s="141"/>
      <c r="P129" s="139">
        <v>7</v>
      </c>
      <c r="Q129" s="356"/>
      <c r="R129" s="305"/>
      <c r="S129" s="306"/>
      <c r="T129" s="159">
        <f>S131</f>
        <v>0</v>
      </c>
      <c r="U129" s="160"/>
      <c r="V129" s="161">
        <f>Q131</f>
        <v>0</v>
      </c>
      <c r="W129" s="47"/>
      <c r="X129" s="63">
        <f>IF(W129="","",IF(W129=Y129,"△",IF(W129&gt;Y129,"○","×")))</f>
      </c>
      <c r="Y129" s="54"/>
      <c r="Z129" s="405"/>
      <c r="AA129" s="407"/>
      <c r="AB129" s="400"/>
      <c r="AC129" s="409"/>
      <c r="AD129" s="302"/>
      <c r="AE129" s="295"/>
      <c r="AF129" s="400"/>
      <c r="AG129" s="396"/>
      <c r="AI129" s="398"/>
      <c r="AJ129" s="398"/>
      <c r="AK129" s="398"/>
    </row>
    <row r="130" spans="1:37" ht="13.5">
      <c r="A130" s="323"/>
      <c r="B130" s="324">
        <f>IF(B131="","",IF(B131=D131,"△",IF(B131&gt;D131,"○","×")))</f>
      </c>
      <c r="C130" s="324"/>
      <c r="D130" s="325"/>
      <c r="E130" s="340">
        <f>IF(E131="","",IF(E131=G131,"△",IF(E131&gt;G131,"○","×")))</f>
      </c>
      <c r="F130" s="324"/>
      <c r="G130" s="325"/>
      <c r="H130" s="340">
        <f>IF(H131="","",IF(H131=J131,"△",IF(H131&gt;J131,"○","×")))</f>
      </c>
      <c r="I130" s="324"/>
      <c r="J130" s="325"/>
      <c r="K130" s="340">
        <f>IF(K131="","",IF(K131=M131,"△",IF(K131&gt;M131,"○","×")))</f>
      </c>
      <c r="L130" s="324"/>
      <c r="M130" s="325"/>
      <c r="N130" s="340">
        <f>IF(N131="","",IF(N131=P131,"△",IF(N131&gt;P131,"○","×")))</f>
      </c>
      <c r="O130" s="324"/>
      <c r="P130" s="325"/>
      <c r="Q130" s="340">
        <f>IF(Q131="","",IF(Q131=S131,"△",IF(Q131&gt;S131,"○","×")))</f>
      </c>
      <c r="R130" s="324"/>
      <c r="S130" s="325"/>
      <c r="T130" s="361"/>
      <c r="U130" s="362"/>
      <c r="V130" s="363"/>
      <c r="W130" s="410" t="s">
        <v>0</v>
      </c>
      <c r="X130" s="411"/>
      <c r="Y130" s="412"/>
      <c r="Z130" s="413">
        <f>COUNTIF(B130:Y131,"○")</f>
        <v>0</v>
      </c>
      <c r="AA130" s="414">
        <f>COUNTIF(B130:Y131,"×")</f>
        <v>0</v>
      </c>
      <c r="AB130" s="415">
        <f>COUNTIF(B130:Y131,"△")</f>
        <v>0</v>
      </c>
      <c r="AC130" s="416">
        <f>Z130*3+AB130</f>
        <v>0</v>
      </c>
      <c r="AD130" s="322">
        <f>SUM(E131,H131,K131,N131,Q131,B131,W131)</f>
        <v>0</v>
      </c>
      <c r="AE130" s="337">
        <f>SUM(G131,J131,M131,P131,S131,D131,Y131)</f>
        <v>0</v>
      </c>
      <c r="AF130" s="415">
        <f>AD130-AE130</f>
        <v>0</v>
      </c>
      <c r="AG130" s="381"/>
      <c r="AI130" s="397" t="s">
        <v>0</v>
      </c>
      <c r="AJ130" s="397" t="s">
        <v>0</v>
      </c>
      <c r="AK130" s="397" t="s">
        <v>0</v>
      </c>
    </row>
    <row r="131" spans="1:37" ht="14.25" thickBot="1">
      <c r="A131" s="367"/>
      <c r="B131" s="149"/>
      <c r="C131" s="150"/>
      <c r="D131" s="151"/>
      <c r="E131" s="152"/>
      <c r="F131" s="150"/>
      <c r="G131" s="151"/>
      <c r="H131" s="152"/>
      <c r="I131" s="150"/>
      <c r="J131" s="151"/>
      <c r="K131" s="152"/>
      <c r="L131" s="150"/>
      <c r="M131" s="151"/>
      <c r="N131" s="152"/>
      <c r="O131" s="150"/>
      <c r="P131" s="151"/>
      <c r="Q131" s="152"/>
      <c r="R131" s="150"/>
      <c r="S131" s="151"/>
      <c r="T131" s="364"/>
      <c r="U131" s="365"/>
      <c r="V131" s="366"/>
      <c r="W131" s="47"/>
      <c r="X131" s="63">
        <f>IF(W131="","",IF(W131=Y131,"△",IF(W131&gt;Y131,"○","×")))</f>
      </c>
      <c r="Y131" s="54"/>
      <c r="Z131" s="405"/>
      <c r="AA131" s="407"/>
      <c r="AB131" s="400"/>
      <c r="AC131" s="409"/>
      <c r="AD131" s="302"/>
      <c r="AE131" s="295"/>
      <c r="AF131" s="400"/>
      <c r="AG131" s="396"/>
      <c r="AI131" s="398"/>
      <c r="AJ131" s="398"/>
      <c r="AK131" s="398"/>
    </row>
    <row r="132" spans="1:37" ht="13.5">
      <c r="A132" s="368" t="s">
        <v>0</v>
      </c>
      <c r="B132" s="477" t="s">
        <v>0</v>
      </c>
      <c r="C132" s="478"/>
      <c r="D132" s="479"/>
      <c r="E132" s="480" t="s">
        <v>0</v>
      </c>
      <c r="F132" s="478"/>
      <c r="G132" s="479"/>
      <c r="H132" s="480" t="s">
        <v>0</v>
      </c>
      <c r="I132" s="478"/>
      <c r="J132" s="479"/>
      <c r="K132" s="480" t="s">
        <v>0</v>
      </c>
      <c r="L132" s="478"/>
      <c r="M132" s="479"/>
      <c r="N132" s="480" t="s">
        <v>0</v>
      </c>
      <c r="O132" s="478"/>
      <c r="P132" s="479"/>
      <c r="Q132" s="480" t="s">
        <v>0</v>
      </c>
      <c r="R132" s="478"/>
      <c r="S132" s="479"/>
      <c r="T132" s="480" t="s">
        <v>0</v>
      </c>
      <c r="U132" s="478"/>
      <c r="V132" s="479"/>
      <c r="W132" s="471"/>
      <c r="X132" s="472"/>
      <c r="Y132" s="473"/>
      <c r="Z132" s="413">
        <f>COUNTIF(B132:Y133,"○")</f>
        <v>0</v>
      </c>
      <c r="AA132" s="414">
        <f>COUNTIF(B132:Y133,"×")</f>
        <v>0</v>
      </c>
      <c r="AB132" s="415">
        <f>COUNTIF(B132:Y133,"△")</f>
        <v>0</v>
      </c>
      <c r="AC132" s="416">
        <f>Z132*3+AB132</f>
        <v>0</v>
      </c>
      <c r="AD132" s="322">
        <f>SUM(E133,H133,K133,N133,Q133,T133,B133)</f>
        <v>0</v>
      </c>
      <c r="AE132" s="337">
        <f>SUM(G133,J133,M133,P133,S133,V133,D133)</f>
        <v>0</v>
      </c>
      <c r="AF132" s="415">
        <f>AD132-AE132</f>
        <v>0</v>
      </c>
      <c r="AG132" s="381" t="s">
        <v>0</v>
      </c>
      <c r="AI132" s="397" t="s">
        <v>0</v>
      </c>
      <c r="AJ132" s="397" t="s">
        <v>0</v>
      </c>
      <c r="AK132" s="397" t="s">
        <v>0</v>
      </c>
    </row>
    <row r="133" spans="1:37" ht="14.25" thickBot="1">
      <c r="A133" s="369"/>
      <c r="B133" s="13">
        <f>IF(Y119="","",Y119)</f>
      </c>
      <c r="C133" s="27">
        <f>IF(B133="","",IF(B133=D133,"△",IF(B133&gt;D133,"○","×")))</f>
      </c>
      <c r="D133" s="14">
        <f>IF(W119="","",W119)</f>
      </c>
      <c r="E133" s="15">
        <f>IF(Y121="","",Y121)</f>
      </c>
      <c r="F133" s="28">
        <f>IF(E133="","",IF(E133=G133,"△",IF(E133&gt;G133,"○","×")))</f>
      </c>
      <c r="G133" s="14">
        <f>IF(W121="","",W121)</f>
      </c>
      <c r="H133" s="15">
        <f>IF(Y123="","",Y123)</f>
      </c>
      <c r="I133" s="27">
        <f>IF(H133="","",IF(H133=J133,"△",IF(H133&gt;J133,"○","×")))</f>
      </c>
      <c r="J133" s="14">
        <f>IF(W123="","",W123)</f>
      </c>
      <c r="K133" s="15">
        <f>IF(Y125="","",Y125)</f>
      </c>
      <c r="L133" s="28">
        <f>IF(K133="","",IF(K133=M133,"△",IF(K133&gt;M133,"○","×")))</f>
      </c>
      <c r="M133" s="14">
        <f>IF(W125="","",W125)</f>
      </c>
      <c r="N133" s="15">
        <f>IF(Y127="","",Y127)</f>
      </c>
      <c r="O133" s="28">
        <f>IF(N133="","",IF(N133=P133,"△",IF(N133&gt;P133,"○","×")))</f>
      </c>
      <c r="P133" s="14">
        <f>IF(W127="","",W127)</f>
      </c>
      <c r="Q133" s="15">
        <f>IF(Y129="","",Y129)</f>
      </c>
      <c r="R133" s="28">
        <f>IF(Q133="","",IF(Q133=S133,"△",IF(Q133&gt;S133,"○","×")))</f>
      </c>
      <c r="S133" s="14">
        <f>IF(W129="","",W129)</f>
      </c>
      <c r="T133" s="15">
        <f>IF(Y131="","",Y131)</f>
      </c>
      <c r="U133" s="28">
        <f>IF(T133="","",IF(T133=V133,"△",IF(T133&gt;V133,"○","×")))</f>
      </c>
      <c r="V133" s="14">
        <f>IF(W131="","",W131)</f>
      </c>
      <c r="W133" s="474"/>
      <c r="X133" s="475"/>
      <c r="Y133" s="476"/>
      <c r="Z133" s="427"/>
      <c r="AA133" s="419"/>
      <c r="AB133" s="420"/>
      <c r="AC133" s="428"/>
      <c r="AD133" s="380"/>
      <c r="AE133" s="372"/>
      <c r="AF133" s="420"/>
      <c r="AG133" s="382"/>
      <c r="AI133" s="398"/>
      <c r="AJ133" s="398"/>
      <c r="AK133" s="398"/>
    </row>
    <row r="134" spans="26:33" ht="13.5">
      <c r="Z134" s="174"/>
      <c r="AA134" s="174"/>
      <c r="AB134" s="174"/>
      <c r="AC134" s="174"/>
      <c r="AD134" s="174"/>
      <c r="AE134" s="174"/>
      <c r="AF134" s="174"/>
      <c r="AG134" s="174"/>
    </row>
    <row r="135" spans="1:33" ht="18.75" customHeight="1">
      <c r="A135" s="2">
        <v>5</v>
      </c>
      <c r="B135" s="2" t="s">
        <v>4</v>
      </c>
      <c r="C135" s="272" t="s">
        <v>23</v>
      </c>
      <c r="D135" s="272"/>
      <c r="E135" s="3" t="s">
        <v>24</v>
      </c>
      <c r="F135" s="24"/>
      <c r="G135" s="4"/>
      <c r="H135" s="273" t="s">
        <v>0</v>
      </c>
      <c r="I135" s="273"/>
      <c r="J135" s="273"/>
      <c r="K135" s="273"/>
      <c r="L135" s="25"/>
      <c r="M135" s="4"/>
      <c r="N135" s="4"/>
      <c r="O135" s="25"/>
      <c r="P135" s="4"/>
      <c r="Q135" s="4"/>
      <c r="R135" s="25"/>
      <c r="S135" s="4"/>
      <c r="T135" s="4"/>
      <c r="U135" s="25"/>
      <c r="V135" s="4"/>
      <c r="W135" s="4"/>
      <c r="X135" s="25"/>
      <c r="Y135" s="4"/>
      <c r="Z135" s="176"/>
      <c r="AA135" s="176"/>
      <c r="AB135" s="176"/>
      <c r="AC135" s="176"/>
      <c r="AD135" s="174"/>
      <c r="AE135" s="174"/>
      <c r="AF135" s="174"/>
      <c r="AG135" s="174"/>
    </row>
    <row r="136" spans="1:40" ht="11.25" customHeight="1" thickBot="1">
      <c r="A136" s="4"/>
      <c r="B136" s="4"/>
      <c r="C136" s="25"/>
      <c r="D136" s="4"/>
      <c r="E136" s="4"/>
      <c r="F136" s="25"/>
      <c r="G136" s="4"/>
      <c r="H136" s="4"/>
      <c r="I136" s="25"/>
      <c r="J136" s="4"/>
      <c r="K136" s="4"/>
      <c r="L136" s="25"/>
      <c r="M136" s="4"/>
      <c r="N136" s="4"/>
      <c r="O136" s="25"/>
      <c r="P136" s="4"/>
      <c r="Q136" s="5"/>
      <c r="R136" s="29"/>
      <c r="S136" s="5"/>
      <c r="T136" s="5"/>
      <c r="U136" s="29"/>
      <c r="V136" s="5"/>
      <c r="W136" s="5"/>
      <c r="X136" s="29"/>
      <c r="Y136" s="6"/>
      <c r="Z136" s="177"/>
      <c r="AA136" s="178" t="s">
        <v>7</v>
      </c>
      <c r="AB136" s="178">
        <v>15</v>
      </c>
      <c r="AC136" s="179" t="s">
        <v>8</v>
      </c>
      <c r="AD136" s="174"/>
      <c r="AE136" s="174"/>
      <c r="AF136" s="174"/>
      <c r="AG136" s="174"/>
      <c r="AI136" s="383" t="s">
        <v>25</v>
      </c>
      <c r="AJ136" s="383"/>
      <c r="AK136" s="383"/>
      <c r="AL136" s="7"/>
      <c r="AM136" s="7"/>
      <c r="AN136" s="7"/>
    </row>
    <row r="137" spans="1:33" ht="14.25" thickBot="1">
      <c r="A137" s="8">
        <v>6</v>
      </c>
      <c r="B137" s="4" t="s">
        <v>26</v>
      </c>
      <c r="C137" s="25"/>
      <c r="D137" s="4"/>
      <c r="E137" s="4"/>
      <c r="F137" s="25"/>
      <c r="G137" s="4"/>
      <c r="H137" s="4"/>
      <c r="I137" s="25"/>
      <c r="J137" s="4"/>
      <c r="K137" s="4"/>
      <c r="L137" s="25"/>
      <c r="M137" s="4"/>
      <c r="N137" s="9"/>
      <c r="O137" s="25"/>
      <c r="P137" s="257" t="s">
        <v>11</v>
      </c>
      <c r="Q137" s="257"/>
      <c r="R137" s="257"/>
      <c r="S137" s="257"/>
      <c r="T137" s="44">
        <v>15</v>
      </c>
      <c r="U137" s="25"/>
      <c r="V137" s="258" t="s">
        <v>12</v>
      </c>
      <c r="W137" s="258"/>
      <c r="X137" s="258"/>
      <c r="Y137" s="10">
        <v>0</v>
      </c>
      <c r="Z137" s="176"/>
      <c r="AA137" s="176"/>
      <c r="AB137" s="176"/>
      <c r="AC137" s="176"/>
      <c r="AD137" s="174"/>
      <c r="AE137" s="174"/>
      <c r="AF137" s="174"/>
      <c r="AG137" s="174"/>
    </row>
    <row r="138" spans="1:37" ht="13.5" customHeight="1">
      <c r="A138" s="274"/>
      <c r="B138" s="276" t="str">
        <f>A140</f>
        <v>英賀保</v>
      </c>
      <c r="C138" s="259"/>
      <c r="D138" s="259"/>
      <c r="E138" s="259" t="str">
        <f>A142</f>
        <v>船場</v>
      </c>
      <c r="F138" s="259"/>
      <c r="G138" s="259"/>
      <c r="H138" s="259" t="str">
        <f>A144</f>
        <v>西播</v>
      </c>
      <c r="I138" s="259"/>
      <c r="J138" s="259"/>
      <c r="K138" s="259" t="str">
        <f>A146</f>
        <v>城北A</v>
      </c>
      <c r="L138" s="259"/>
      <c r="M138" s="259"/>
      <c r="N138" s="259" t="str">
        <f>A148</f>
        <v>御国野</v>
      </c>
      <c r="O138" s="259"/>
      <c r="P138" s="259"/>
      <c r="Q138" s="259" t="str">
        <f>A150</f>
        <v>山田</v>
      </c>
      <c r="R138" s="259"/>
      <c r="S138" s="259"/>
      <c r="T138" s="454">
        <f>A152</f>
        <v>0</v>
      </c>
      <c r="U138" s="454"/>
      <c r="V138" s="454"/>
      <c r="W138" s="280" t="s">
        <v>0</v>
      </c>
      <c r="X138" s="281"/>
      <c r="Y138" s="282"/>
      <c r="Z138" s="387" t="s">
        <v>13</v>
      </c>
      <c r="AA138" s="389" t="s">
        <v>14</v>
      </c>
      <c r="AB138" s="391" t="s">
        <v>15</v>
      </c>
      <c r="AC138" s="393" t="s">
        <v>16</v>
      </c>
      <c r="AD138" s="387" t="s">
        <v>17</v>
      </c>
      <c r="AE138" s="389" t="s">
        <v>18</v>
      </c>
      <c r="AF138" s="391" t="s">
        <v>19</v>
      </c>
      <c r="AG138" s="261" t="s">
        <v>2</v>
      </c>
      <c r="AI138" s="384" t="s">
        <v>20</v>
      </c>
      <c r="AJ138" s="384" t="s">
        <v>21</v>
      </c>
      <c r="AK138" s="384" t="s">
        <v>22</v>
      </c>
    </row>
    <row r="139" spans="1:37" ht="14.25" thickBot="1">
      <c r="A139" s="275"/>
      <c r="B139" s="277"/>
      <c r="C139" s="260"/>
      <c r="D139" s="260"/>
      <c r="E139" s="260"/>
      <c r="F139" s="260"/>
      <c r="G139" s="260"/>
      <c r="H139" s="260"/>
      <c r="I139" s="260"/>
      <c r="J139" s="260"/>
      <c r="K139" s="260"/>
      <c r="L139" s="260"/>
      <c r="M139" s="260"/>
      <c r="N139" s="260"/>
      <c r="O139" s="260"/>
      <c r="P139" s="260"/>
      <c r="Q139" s="260"/>
      <c r="R139" s="260"/>
      <c r="S139" s="260"/>
      <c r="T139" s="455"/>
      <c r="U139" s="455"/>
      <c r="V139" s="455"/>
      <c r="W139" s="283"/>
      <c r="X139" s="284"/>
      <c r="Y139" s="285"/>
      <c r="Z139" s="388"/>
      <c r="AA139" s="390"/>
      <c r="AB139" s="392"/>
      <c r="AC139" s="394"/>
      <c r="AD139" s="388"/>
      <c r="AE139" s="390"/>
      <c r="AF139" s="392"/>
      <c r="AG139" s="262"/>
      <c r="AI139" s="385"/>
      <c r="AJ139" s="385"/>
      <c r="AK139" s="385"/>
    </row>
    <row r="140" spans="1:37" ht="13.5">
      <c r="A140" s="303" t="s">
        <v>132</v>
      </c>
      <c r="B140" s="305"/>
      <c r="C140" s="305"/>
      <c r="D140" s="306"/>
      <c r="E140" s="309" t="str">
        <f>IF(E141="","",IF(E141=G141,"△",IF(E141&gt;G141,"○","×")))</f>
        <v>△</v>
      </c>
      <c r="F140" s="310"/>
      <c r="G140" s="311"/>
      <c r="H140" s="312" t="str">
        <f>IF(H141="","",IF(H141=J141,"△",IF(H141&gt;J141,"○","×")))</f>
        <v>△</v>
      </c>
      <c r="I140" s="313"/>
      <c r="J140" s="314"/>
      <c r="K140" s="309" t="str">
        <f>IF(K141="","",IF(K141=M141,"△",IF(K141&gt;M141,"○","×")))</f>
        <v>○</v>
      </c>
      <c r="L140" s="310"/>
      <c r="M140" s="311"/>
      <c r="N140" s="286" t="str">
        <f>IF(N141="","",IF(N141=P141,"△",IF(N141&gt;P141,"○","×")))</f>
        <v>○</v>
      </c>
      <c r="O140" s="287"/>
      <c r="P140" s="288"/>
      <c r="Q140" s="286" t="str">
        <f>IF(Q141="","",IF(Q141=S141,"△",IF(Q141&gt;S141,"○","×")))</f>
        <v>×</v>
      </c>
      <c r="R140" s="287"/>
      <c r="S140" s="288"/>
      <c r="T140" s="456"/>
      <c r="U140" s="457"/>
      <c r="V140" s="458"/>
      <c r="W140" s="401" t="s">
        <v>0</v>
      </c>
      <c r="X140" s="402"/>
      <c r="Y140" s="403"/>
      <c r="Z140" s="404">
        <f>COUNTIF(B140:Y141,"○")</f>
        <v>2</v>
      </c>
      <c r="AA140" s="406">
        <f>COUNTIF(B140:Y141,"×")</f>
        <v>1</v>
      </c>
      <c r="AB140" s="399">
        <f>COUNTIF(B140:Y141,"△")</f>
        <v>2</v>
      </c>
      <c r="AC140" s="408">
        <f>Z140*3+AB140</f>
        <v>8</v>
      </c>
      <c r="AD140" s="301">
        <f>SUM(E141,H141,K141,N141,Q141,T141,W141)</f>
        <v>10</v>
      </c>
      <c r="AE140" s="294">
        <f>SUM(G141,J141,M141,P141,S141,V141,Y141)</f>
        <v>11</v>
      </c>
      <c r="AF140" s="399">
        <f>AD140-AE140</f>
        <v>-1</v>
      </c>
      <c r="AG140" s="395">
        <v>3</v>
      </c>
      <c r="AI140" s="397" t="s">
        <v>0</v>
      </c>
      <c r="AJ140" s="397" t="s">
        <v>0</v>
      </c>
      <c r="AK140" s="397" t="s">
        <v>0</v>
      </c>
    </row>
    <row r="141" spans="1:37" ht="13.5">
      <c r="A141" s="304"/>
      <c r="B141" s="307"/>
      <c r="C141" s="307"/>
      <c r="D141" s="308"/>
      <c r="E141" s="132">
        <f>D143</f>
        <v>1</v>
      </c>
      <c r="F141" s="133"/>
      <c r="G141" s="134">
        <f>B143</f>
        <v>1</v>
      </c>
      <c r="H141" s="132">
        <f>D145</f>
        <v>2</v>
      </c>
      <c r="I141" s="133"/>
      <c r="J141" s="134">
        <f>B145</f>
        <v>2</v>
      </c>
      <c r="K141" s="132">
        <f>D147</f>
        <v>4</v>
      </c>
      <c r="L141" s="133"/>
      <c r="M141" s="134">
        <f>B147</f>
        <v>0</v>
      </c>
      <c r="N141" s="132">
        <f>D149</f>
        <v>3</v>
      </c>
      <c r="O141" s="133"/>
      <c r="P141" s="134">
        <f>B149</f>
        <v>2</v>
      </c>
      <c r="Q141" s="132">
        <f>D151</f>
        <v>0</v>
      </c>
      <c r="R141" s="133"/>
      <c r="S141" s="134">
        <f>B151</f>
        <v>6</v>
      </c>
      <c r="T141" s="156">
        <f>D153</f>
        <v>0</v>
      </c>
      <c r="U141" s="157"/>
      <c r="V141" s="158">
        <f>B153</f>
        <v>0</v>
      </c>
      <c r="W141" s="47"/>
      <c r="X141" s="63">
        <f>IF(W141="","",IF(W141=Y141,"△",IF(W141&gt;Y141,"○","×")))</f>
      </c>
      <c r="Y141" s="49"/>
      <c r="Z141" s="405"/>
      <c r="AA141" s="407"/>
      <c r="AB141" s="400"/>
      <c r="AC141" s="409"/>
      <c r="AD141" s="302"/>
      <c r="AE141" s="295"/>
      <c r="AF141" s="400"/>
      <c r="AG141" s="396"/>
      <c r="AI141" s="398"/>
      <c r="AJ141" s="398"/>
      <c r="AK141" s="398"/>
    </row>
    <row r="142" spans="1:37" ht="13.5">
      <c r="A142" s="323" t="s">
        <v>125</v>
      </c>
      <c r="B142" s="324" t="str">
        <f>IF(B143="","",IF(B143=D143,"△",IF(B143&gt;D143,"○","×")))</f>
        <v>△</v>
      </c>
      <c r="C142" s="324"/>
      <c r="D142" s="325"/>
      <c r="E142" s="326"/>
      <c r="F142" s="327"/>
      <c r="G142" s="328"/>
      <c r="H142" s="330" t="str">
        <f>IF(H143="","",IF(H143=J143,"△",IF(H143&gt;J143,"○","×")))</f>
        <v>△</v>
      </c>
      <c r="I142" s="324"/>
      <c r="J142" s="325"/>
      <c r="K142" s="330" t="str">
        <f>IF(K143="","",IF(K143=M143,"△",IF(K143&gt;M143,"○","×")))</f>
        <v>○</v>
      </c>
      <c r="L142" s="324"/>
      <c r="M142" s="325"/>
      <c r="N142" s="330" t="str">
        <f>IF(N143="","",IF(N143=P143,"△",IF(N143&gt;P143,"○","×")))</f>
        <v>○</v>
      </c>
      <c r="O142" s="324"/>
      <c r="P142" s="325"/>
      <c r="Q142" s="330" t="str">
        <f>IF(Q143="","",IF(Q143=S143,"△",IF(Q143&gt;S143,"○","×")))</f>
        <v>△</v>
      </c>
      <c r="R142" s="324"/>
      <c r="S142" s="325"/>
      <c r="T142" s="459"/>
      <c r="U142" s="460"/>
      <c r="V142" s="461"/>
      <c r="W142" s="410" t="s">
        <v>0</v>
      </c>
      <c r="X142" s="411"/>
      <c r="Y142" s="412"/>
      <c r="Z142" s="413">
        <f>COUNTIF(B142:Y143,"○")</f>
        <v>2</v>
      </c>
      <c r="AA142" s="414">
        <f>COUNTIF(B142:Y143,"×")</f>
        <v>0</v>
      </c>
      <c r="AB142" s="415">
        <f>COUNTIF(B142:Y143,"△")</f>
        <v>3</v>
      </c>
      <c r="AC142" s="416">
        <f>Z142*3+AB142</f>
        <v>9</v>
      </c>
      <c r="AD142" s="322">
        <f>SUM(B143,E143,H143,K143,N143,Q143,T143,W143)</f>
        <v>12</v>
      </c>
      <c r="AE142" s="337">
        <f>SUM(D143,J143,M143,P143,S143,V143,Y143)</f>
        <v>4</v>
      </c>
      <c r="AF142" s="415">
        <f>AD142-AE142</f>
        <v>8</v>
      </c>
      <c r="AG142" s="381">
        <v>2</v>
      </c>
      <c r="AI142" s="397" t="s">
        <v>0</v>
      </c>
      <c r="AJ142" s="397" t="s">
        <v>0</v>
      </c>
      <c r="AK142" s="397" t="s">
        <v>0</v>
      </c>
    </row>
    <row r="143" spans="1:37" ht="13.5">
      <c r="A143" s="304"/>
      <c r="B143" s="138">
        <v>1</v>
      </c>
      <c r="C143" s="133"/>
      <c r="D143" s="139">
        <v>1</v>
      </c>
      <c r="E143" s="329"/>
      <c r="F143" s="307"/>
      <c r="G143" s="308"/>
      <c r="H143" s="132">
        <f>G145</f>
        <v>0</v>
      </c>
      <c r="I143" s="133"/>
      <c r="J143" s="134">
        <f>E145</f>
        <v>0</v>
      </c>
      <c r="K143" s="132">
        <f>G147</f>
        <v>4</v>
      </c>
      <c r="L143" s="133"/>
      <c r="M143" s="134">
        <f>E147</f>
        <v>2</v>
      </c>
      <c r="N143" s="132">
        <f>G149</f>
        <v>7</v>
      </c>
      <c r="O143" s="133"/>
      <c r="P143" s="134">
        <f>E149</f>
        <v>1</v>
      </c>
      <c r="Q143" s="132">
        <f>G151</f>
        <v>0</v>
      </c>
      <c r="R143" s="133"/>
      <c r="S143" s="134">
        <f>E151</f>
        <v>0</v>
      </c>
      <c r="T143" s="156">
        <f>G153</f>
        <v>0</v>
      </c>
      <c r="U143" s="157"/>
      <c r="V143" s="158">
        <f>E153</f>
        <v>0</v>
      </c>
      <c r="W143" s="47"/>
      <c r="X143" s="63">
        <f>IF(W143="","",IF(W143=Y143,"△",IF(W143&gt;Y143,"○","×")))</f>
      </c>
      <c r="Y143" s="49"/>
      <c r="Z143" s="405"/>
      <c r="AA143" s="407"/>
      <c r="AB143" s="400"/>
      <c r="AC143" s="409"/>
      <c r="AD143" s="302"/>
      <c r="AE143" s="295"/>
      <c r="AF143" s="400"/>
      <c r="AG143" s="396"/>
      <c r="AI143" s="398"/>
      <c r="AJ143" s="398"/>
      <c r="AK143" s="398"/>
    </row>
    <row r="144" spans="1:37" ht="13.5">
      <c r="A144" s="323" t="s">
        <v>159</v>
      </c>
      <c r="B144" s="324" t="str">
        <f>IF(B145="","",IF(B145=D145,"△",IF(B145&gt;D145,"○","×")))</f>
        <v>△</v>
      </c>
      <c r="C144" s="324"/>
      <c r="D144" s="325"/>
      <c r="E144" s="340" t="str">
        <f>IF(E145="","",IF(E145=G145,"△",IF(E145&gt;G145,"○","×")))</f>
        <v>△</v>
      </c>
      <c r="F144" s="324"/>
      <c r="G144" s="325"/>
      <c r="H144" s="341"/>
      <c r="I144" s="342"/>
      <c r="J144" s="343"/>
      <c r="K144" s="330" t="str">
        <f>IF(K145="","",IF(K145=M145,"△",IF(K145&gt;M145,"○","×")))</f>
        <v>×</v>
      </c>
      <c r="L144" s="324"/>
      <c r="M144" s="325"/>
      <c r="N144" s="330" t="str">
        <f>IF(N145="","",IF(N145=P145,"△",IF(N145&gt;P145,"○","×")))</f>
        <v>○</v>
      </c>
      <c r="O144" s="324"/>
      <c r="P144" s="325"/>
      <c r="Q144" s="330" t="str">
        <f>IF(Q145="","",IF(Q145=S145,"△",IF(Q145&gt;S145,"○","×")))</f>
        <v>×</v>
      </c>
      <c r="R144" s="324"/>
      <c r="S144" s="325"/>
      <c r="T144" s="459"/>
      <c r="U144" s="460"/>
      <c r="V144" s="461"/>
      <c r="W144" s="410" t="s">
        <v>0</v>
      </c>
      <c r="X144" s="411"/>
      <c r="Y144" s="412"/>
      <c r="Z144" s="413">
        <f>COUNTIF(B144:Y145,"○")</f>
        <v>1</v>
      </c>
      <c r="AA144" s="414">
        <f>COUNTIF(B144:Y145,"×")</f>
        <v>2</v>
      </c>
      <c r="AB144" s="415">
        <f>COUNTIF(B144:Y145,"△")</f>
        <v>2</v>
      </c>
      <c r="AC144" s="416">
        <f>Z144*3+AB144</f>
        <v>5</v>
      </c>
      <c r="AD144" s="322">
        <f>SUM(E145,B145,K145,N145,Q145,T145,W145)</f>
        <v>3</v>
      </c>
      <c r="AE144" s="337">
        <f>SUM(G145,D145,M145,P145,S145,V145,Y145)</f>
        <v>9</v>
      </c>
      <c r="AF144" s="415">
        <f>AD144-AE144</f>
        <v>-6</v>
      </c>
      <c r="AG144" s="381">
        <v>5</v>
      </c>
      <c r="AI144" s="397" t="s">
        <v>0</v>
      </c>
      <c r="AJ144" s="397" t="s">
        <v>0</v>
      </c>
      <c r="AK144" s="397" t="s">
        <v>0</v>
      </c>
    </row>
    <row r="145" spans="1:37" ht="13.5">
      <c r="A145" s="304"/>
      <c r="B145" s="138">
        <v>2</v>
      </c>
      <c r="C145" s="133"/>
      <c r="D145" s="139">
        <v>2</v>
      </c>
      <c r="E145" s="140">
        <v>0</v>
      </c>
      <c r="F145" s="133"/>
      <c r="G145" s="139">
        <v>0</v>
      </c>
      <c r="H145" s="344"/>
      <c r="I145" s="345"/>
      <c r="J145" s="346"/>
      <c r="K145" s="132">
        <f>J147</f>
        <v>0</v>
      </c>
      <c r="L145" s="133"/>
      <c r="M145" s="134">
        <f>H147</f>
        <v>5</v>
      </c>
      <c r="N145" s="132">
        <f>J149</f>
        <v>1</v>
      </c>
      <c r="O145" s="133"/>
      <c r="P145" s="134">
        <f>H149</f>
        <v>0</v>
      </c>
      <c r="Q145" s="132">
        <f>J151</f>
        <v>0</v>
      </c>
      <c r="R145" s="133"/>
      <c r="S145" s="134">
        <f>H151</f>
        <v>2</v>
      </c>
      <c r="T145" s="156">
        <f>J153</f>
        <v>0</v>
      </c>
      <c r="U145" s="157"/>
      <c r="V145" s="158">
        <f>H153</f>
        <v>0</v>
      </c>
      <c r="W145" s="47"/>
      <c r="X145" s="63">
        <f>IF(W145="","",IF(W145=Y145,"△",IF(W145&gt;Y145,"○","×")))</f>
      </c>
      <c r="Y145" s="49"/>
      <c r="Z145" s="405"/>
      <c r="AA145" s="407"/>
      <c r="AB145" s="400"/>
      <c r="AC145" s="409"/>
      <c r="AD145" s="302"/>
      <c r="AE145" s="295"/>
      <c r="AF145" s="400"/>
      <c r="AG145" s="396"/>
      <c r="AI145" s="398"/>
      <c r="AJ145" s="398"/>
      <c r="AK145" s="398"/>
    </row>
    <row r="146" spans="1:37" ht="13.5">
      <c r="A146" s="323" t="s">
        <v>109</v>
      </c>
      <c r="B146" s="324" t="str">
        <f>IF(B147="","",IF(B147=D147,"△",IF(B147&gt;D147,"○","×")))</f>
        <v>×</v>
      </c>
      <c r="C146" s="324"/>
      <c r="D146" s="325"/>
      <c r="E146" s="340" t="str">
        <f>IF(E147="","",IF(E147=G147,"△",IF(E147&gt;G147,"○","×")))</f>
        <v>×</v>
      </c>
      <c r="F146" s="324"/>
      <c r="G146" s="325"/>
      <c r="H146" s="340" t="str">
        <f>IF(H147="","",IF(H147=J147,"△",IF(H147&gt;J147,"○","×")))</f>
        <v>○</v>
      </c>
      <c r="I146" s="324"/>
      <c r="J146" s="325"/>
      <c r="K146" s="341"/>
      <c r="L146" s="342"/>
      <c r="M146" s="343"/>
      <c r="N146" s="347" t="str">
        <f>IF(N147="","",IF(N147=P147,"△",IF(N147&gt;P147,"○","×")))</f>
        <v>○</v>
      </c>
      <c r="O146" s="348"/>
      <c r="P146" s="349"/>
      <c r="Q146" s="330" t="str">
        <f>IF(Q147="","",IF(Q147=S147,"△",IF(Q147&gt;S147,"○","×")))</f>
        <v>×</v>
      </c>
      <c r="R146" s="324"/>
      <c r="S146" s="325"/>
      <c r="T146" s="462"/>
      <c r="U146" s="463"/>
      <c r="V146" s="464"/>
      <c r="W146" s="410" t="s">
        <v>0</v>
      </c>
      <c r="X146" s="411"/>
      <c r="Y146" s="412"/>
      <c r="Z146" s="413">
        <f>COUNTIF(B146:Y147,"○")</f>
        <v>2</v>
      </c>
      <c r="AA146" s="414">
        <f>COUNTIF(B146:Y147,"×")</f>
        <v>3</v>
      </c>
      <c r="AB146" s="415">
        <f>COUNTIF(B146:Y147,"△")</f>
        <v>0</v>
      </c>
      <c r="AC146" s="416">
        <f>Z146*3+AB146</f>
        <v>6</v>
      </c>
      <c r="AD146" s="322">
        <f>SUM(E147,H147,B147,N147,Q147,T147,W147)</f>
        <v>9</v>
      </c>
      <c r="AE146" s="337">
        <f>SUM(G147,J147,D147,P147,S147,V147,Y147)</f>
        <v>13</v>
      </c>
      <c r="AF146" s="415">
        <f>AD146-AE146</f>
        <v>-4</v>
      </c>
      <c r="AG146" s="381">
        <v>4</v>
      </c>
      <c r="AI146" s="397" t="s">
        <v>0</v>
      </c>
      <c r="AJ146" s="397" t="s">
        <v>0</v>
      </c>
      <c r="AK146" s="397" t="s">
        <v>0</v>
      </c>
    </row>
    <row r="147" spans="1:37" ht="13.5">
      <c r="A147" s="304"/>
      <c r="B147" s="138">
        <v>0</v>
      </c>
      <c r="C147" s="141"/>
      <c r="D147" s="139">
        <v>4</v>
      </c>
      <c r="E147" s="140">
        <v>2</v>
      </c>
      <c r="F147" s="141"/>
      <c r="G147" s="139">
        <v>4</v>
      </c>
      <c r="H147" s="140">
        <v>5</v>
      </c>
      <c r="I147" s="141"/>
      <c r="J147" s="139">
        <v>0</v>
      </c>
      <c r="K147" s="344"/>
      <c r="L147" s="345"/>
      <c r="M147" s="346"/>
      <c r="N147" s="142">
        <f>M149</f>
        <v>2</v>
      </c>
      <c r="O147" s="141"/>
      <c r="P147" s="134">
        <f>K149</f>
        <v>0</v>
      </c>
      <c r="Q147" s="132">
        <f>M151</f>
        <v>0</v>
      </c>
      <c r="R147" s="133"/>
      <c r="S147" s="134">
        <f>K151</f>
        <v>5</v>
      </c>
      <c r="T147" s="156">
        <f>M153</f>
        <v>0</v>
      </c>
      <c r="U147" s="157"/>
      <c r="V147" s="158">
        <f>K153</f>
        <v>0</v>
      </c>
      <c r="W147" s="47"/>
      <c r="X147" s="65">
        <f>IF(W147="","",IF(W147=Y147,"△",IF(W147&gt;Y147,"○","×")))</f>
      </c>
      <c r="Y147" s="54"/>
      <c r="Z147" s="405"/>
      <c r="AA147" s="407"/>
      <c r="AB147" s="400"/>
      <c r="AC147" s="409"/>
      <c r="AD147" s="302"/>
      <c r="AE147" s="295"/>
      <c r="AF147" s="400"/>
      <c r="AG147" s="396"/>
      <c r="AI147" s="398"/>
      <c r="AJ147" s="398"/>
      <c r="AK147" s="398"/>
    </row>
    <row r="148" spans="1:37" ht="13.5">
      <c r="A148" s="323" t="s">
        <v>61</v>
      </c>
      <c r="B148" s="324" t="str">
        <f>IF(B149="","",IF(B149=D149,"△",IF(B149&gt;D149,"○","×")))</f>
        <v>×</v>
      </c>
      <c r="C148" s="324"/>
      <c r="D148" s="325"/>
      <c r="E148" s="340" t="str">
        <f>IF(E149="","",IF(E149=G149,"△",IF(E149&gt;G149,"○","×")))</f>
        <v>×</v>
      </c>
      <c r="F148" s="324"/>
      <c r="G148" s="325"/>
      <c r="H148" s="340" t="str">
        <f>IF(H149="","",IF(H149=J149,"△",IF(H149&gt;J149,"○","×")))</f>
        <v>×</v>
      </c>
      <c r="I148" s="324"/>
      <c r="J148" s="325"/>
      <c r="K148" s="340" t="str">
        <f>IF(K149="","",IF(K149=M149,"△",IF(K149&gt;M149,"○","×")))</f>
        <v>×</v>
      </c>
      <c r="L148" s="324"/>
      <c r="M148" s="325"/>
      <c r="N148" s="326"/>
      <c r="O148" s="327"/>
      <c r="P148" s="328"/>
      <c r="Q148" s="330" t="str">
        <f>IF(Q149="","",IF(Q149=S149,"△",IF(Q149&gt;S149,"○","×")))</f>
        <v>×</v>
      </c>
      <c r="R148" s="324"/>
      <c r="S148" s="325"/>
      <c r="T148" s="465"/>
      <c r="U148" s="466"/>
      <c r="V148" s="467"/>
      <c r="W148" s="410" t="s">
        <v>0</v>
      </c>
      <c r="X148" s="411"/>
      <c r="Y148" s="412"/>
      <c r="Z148" s="413">
        <f>COUNTIF(B148:Y149,"○")</f>
        <v>0</v>
      </c>
      <c r="AA148" s="414">
        <f>COUNTIF(B148:Y149,"×")</f>
        <v>5</v>
      </c>
      <c r="AB148" s="415">
        <f>COUNTIF(B148:Y149,"△")</f>
        <v>0</v>
      </c>
      <c r="AC148" s="416">
        <f>Z148*3+AB148</f>
        <v>0</v>
      </c>
      <c r="AD148" s="322">
        <f>SUM(E149,H149,K149,B149,Q149,T149,W149)</f>
        <v>3</v>
      </c>
      <c r="AE148" s="337">
        <f>SUM(G149,J149,M149,D149,S149,V149,Y149)</f>
        <v>14</v>
      </c>
      <c r="AF148" s="415">
        <f>AD148-AE148</f>
        <v>-11</v>
      </c>
      <c r="AG148" s="381">
        <v>6</v>
      </c>
      <c r="AI148" s="397" t="s">
        <v>0</v>
      </c>
      <c r="AJ148" s="397" t="s">
        <v>0</v>
      </c>
      <c r="AK148" s="397" t="s">
        <v>0</v>
      </c>
    </row>
    <row r="149" spans="1:37" ht="13.5">
      <c r="A149" s="304"/>
      <c r="B149" s="138">
        <v>2</v>
      </c>
      <c r="C149" s="141"/>
      <c r="D149" s="139">
        <v>3</v>
      </c>
      <c r="E149" s="140">
        <v>1</v>
      </c>
      <c r="F149" s="141"/>
      <c r="G149" s="139">
        <v>7</v>
      </c>
      <c r="H149" s="140">
        <v>0</v>
      </c>
      <c r="I149" s="141"/>
      <c r="J149" s="139">
        <v>1</v>
      </c>
      <c r="K149" s="140">
        <v>0</v>
      </c>
      <c r="L149" s="141"/>
      <c r="M149" s="139">
        <v>2</v>
      </c>
      <c r="N149" s="329"/>
      <c r="O149" s="307"/>
      <c r="P149" s="308"/>
      <c r="Q149" s="142">
        <f>P151</f>
        <v>0</v>
      </c>
      <c r="R149" s="141"/>
      <c r="S149" s="143">
        <f>N151</f>
        <v>1</v>
      </c>
      <c r="T149" s="159">
        <f>P153</f>
        <v>0</v>
      </c>
      <c r="U149" s="160"/>
      <c r="V149" s="161">
        <f>N153</f>
        <v>0</v>
      </c>
      <c r="W149" s="52"/>
      <c r="X149" s="65">
        <f>IF(W149="","",IF(W149=Y149,"△",IF(W149&gt;Y149,"○","×")))</f>
      </c>
      <c r="Y149" s="54"/>
      <c r="Z149" s="405"/>
      <c r="AA149" s="407"/>
      <c r="AB149" s="400"/>
      <c r="AC149" s="409"/>
      <c r="AD149" s="302"/>
      <c r="AE149" s="295"/>
      <c r="AF149" s="400"/>
      <c r="AG149" s="396"/>
      <c r="AI149" s="398"/>
      <c r="AJ149" s="398"/>
      <c r="AK149" s="398"/>
    </row>
    <row r="150" spans="1:37" ht="13.5">
      <c r="A150" s="323" t="s">
        <v>103</v>
      </c>
      <c r="B150" s="313" t="str">
        <f>IF(B151="","",IF(B151=D151,"△",IF(B151&gt;D151,"○","×")))</f>
        <v>○</v>
      </c>
      <c r="C150" s="313"/>
      <c r="D150" s="314"/>
      <c r="E150" s="360" t="str">
        <f>IF(E151="","",IF(E151=G151,"△",IF(E151&gt;G151,"○","×")))</f>
        <v>△</v>
      </c>
      <c r="F150" s="313"/>
      <c r="G150" s="314"/>
      <c r="H150" s="360" t="str">
        <f>IF(H151="","",IF(H151=J151,"△",IF(H151&gt;J151,"○","×")))</f>
        <v>○</v>
      </c>
      <c r="I150" s="313"/>
      <c r="J150" s="314"/>
      <c r="K150" s="360" t="str">
        <f>IF(K151="","",IF(K151=M151,"△",IF(K151&gt;M151,"○","×")))</f>
        <v>○</v>
      </c>
      <c r="L150" s="313"/>
      <c r="M150" s="314"/>
      <c r="N150" s="360" t="str">
        <f>IF(N151="","",IF(N151=P151,"△",IF(N151&gt;P151,"○","×")))</f>
        <v>○</v>
      </c>
      <c r="O150" s="313"/>
      <c r="P150" s="314"/>
      <c r="Q150" s="356"/>
      <c r="R150" s="305"/>
      <c r="S150" s="306"/>
      <c r="T150" s="468"/>
      <c r="U150" s="469"/>
      <c r="V150" s="470"/>
      <c r="W150" s="410" t="s">
        <v>0</v>
      </c>
      <c r="X150" s="411"/>
      <c r="Y150" s="412"/>
      <c r="Z150" s="413">
        <f>COUNTIF(B150:Y151,"○")</f>
        <v>4</v>
      </c>
      <c r="AA150" s="414">
        <f>COUNTIF(B150:Y151,"×")</f>
        <v>0</v>
      </c>
      <c r="AB150" s="415">
        <f>COUNTIF(B150:Y151,"△")</f>
        <v>1</v>
      </c>
      <c r="AC150" s="416">
        <f>Z150*3+AB150</f>
        <v>13</v>
      </c>
      <c r="AD150" s="322">
        <f>SUM(E151,H151,K151,N151,B151,T151,W151)</f>
        <v>14</v>
      </c>
      <c r="AE150" s="337">
        <f>SUM(G151,J151,M151,P151,D151,V151,Y151)</f>
        <v>0</v>
      </c>
      <c r="AF150" s="415">
        <f>AD150-AE150</f>
        <v>14</v>
      </c>
      <c r="AG150" s="381">
        <v>1</v>
      </c>
      <c r="AI150" s="397" t="s">
        <v>0</v>
      </c>
      <c r="AJ150" s="397" t="s">
        <v>0</v>
      </c>
      <c r="AK150" s="397" t="s">
        <v>0</v>
      </c>
    </row>
    <row r="151" spans="1:37" ht="13.5">
      <c r="A151" s="304"/>
      <c r="B151" s="147">
        <v>6</v>
      </c>
      <c r="C151" s="133"/>
      <c r="D151" s="148">
        <v>0</v>
      </c>
      <c r="E151" s="140">
        <v>0</v>
      </c>
      <c r="F151" s="141"/>
      <c r="G151" s="139">
        <v>0</v>
      </c>
      <c r="H151" s="140">
        <v>2</v>
      </c>
      <c r="I151" s="141"/>
      <c r="J151" s="139">
        <v>0</v>
      </c>
      <c r="K151" s="140">
        <v>5</v>
      </c>
      <c r="L151" s="141"/>
      <c r="M151" s="139">
        <v>0</v>
      </c>
      <c r="N151" s="140">
        <v>1</v>
      </c>
      <c r="O151" s="141"/>
      <c r="P151" s="139">
        <v>0</v>
      </c>
      <c r="Q151" s="356"/>
      <c r="R151" s="305"/>
      <c r="S151" s="306"/>
      <c r="T151" s="159">
        <f>S153</f>
        <v>0</v>
      </c>
      <c r="U151" s="160"/>
      <c r="V151" s="161">
        <f>Q153</f>
        <v>0</v>
      </c>
      <c r="W151" s="47"/>
      <c r="X151" s="63">
        <f>IF(W151="","",IF(W151=Y151,"△",IF(W151&gt;Y151,"○","×")))</f>
      </c>
      <c r="Y151" s="54"/>
      <c r="Z151" s="405"/>
      <c r="AA151" s="407"/>
      <c r="AB151" s="400"/>
      <c r="AC151" s="409"/>
      <c r="AD151" s="302"/>
      <c r="AE151" s="295"/>
      <c r="AF151" s="400"/>
      <c r="AG151" s="396"/>
      <c r="AI151" s="398"/>
      <c r="AJ151" s="398"/>
      <c r="AK151" s="398"/>
    </row>
    <row r="152" spans="1:37" ht="13.5">
      <c r="A152" s="323"/>
      <c r="B152" s="324">
        <f>IF(B153="","",IF(B153=D153,"△",IF(B153&gt;D153,"○","×")))</f>
      </c>
      <c r="C152" s="324"/>
      <c r="D152" s="325"/>
      <c r="E152" s="340">
        <f>IF(E153="","",IF(E153=G153,"△",IF(E153&gt;G153,"○","×")))</f>
      </c>
      <c r="F152" s="324"/>
      <c r="G152" s="325"/>
      <c r="H152" s="340">
        <f>IF(H153="","",IF(H153=J153,"△",IF(H153&gt;J153,"○","×")))</f>
      </c>
      <c r="I152" s="324"/>
      <c r="J152" s="325"/>
      <c r="K152" s="340">
        <f>IF(K153="","",IF(K153=M153,"△",IF(K153&gt;M153,"○","×")))</f>
      </c>
      <c r="L152" s="324"/>
      <c r="M152" s="325"/>
      <c r="N152" s="340">
        <f>IF(N153="","",IF(N153=P153,"△",IF(N153&gt;P153,"○","×")))</f>
      </c>
      <c r="O152" s="324"/>
      <c r="P152" s="325"/>
      <c r="Q152" s="340">
        <f>IF(Q153="","",IF(Q153=S153,"△",IF(Q153&gt;S153,"○","×")))</f>
      </c>
      <c r="R152" s="324"/>
      <c r="S152" s="325"/>
      <c r="T152" s="361"/>
      <c r="U152" s="362"/>
      <c r="V152" s="363"/>
      <c r="W152" s="410" t="s">
        <v>0</v>
      </c>
      <c r="X152" s="411"/>
      <c r="Y152" s="412"/>
      <c r="Z152" s="413">
        <f>COUNTIF(B152:Y153,"○")</f>
        <v>0</v>
      </c>
      <c r="AA152" s="414">
        <f>COUNTIF(B152:Y153,"×")</f>
        <v>0</v>
      </c>
      <c r="AB152" s="415">
        <f>COUNTIF(B152:Y153,"△")</f>
        <v>0</v>
      </c>
      <c r="AC152" s="416">
        <f>Z152*3+AB152</f>
        <v>0</v>
      </c>
      <c r="AD152" s="322">
        <f>SUM(E153,H153,K153,N153,Q153,B153,W153)</f>
        <v>0</v>
      </c>
      <c r="AE152" s="337">
        <f>SUM(G153,J153,M153,P153,S153,D153,Y153)</f>
        <v>0</v>
      </c>
      <c r="AF152" s="415">
        <f>AD152-AE152</f>
        <v>0</v>
      </c>
      <c r="AG152" s="381"/>
      <c r="AI152" s="397" t="s">
        <v>0</v>
      </c>
      <c r="AJ152" s="397" t="s">
        <v>0</v>
      </c>
      <c r="AK152" s="397" t="s">
        <v>0</v>
      </c>
    </row>
    <row r="153" spans="1:37" ht="14.25" thickBot="1">
      <c r="A153" s="367"/>
      <c r="B153" s="149"/>
      <c r="C153" s="150"/>
      <c r="D153" s="151"/>
      <c r="E153" s="152"/>
      <c r="F153" s="150"/>
      <c r="G153" s="151"/>
      <c r="H153" s="152"/>
      <c r="I153" s="150"/>
      <c r="J153" s="151"/>
      <c r="K153" s="152"/>
      <c r="L153" s="150"/>
      <c r="M153" s="151"/>
      <c r="N153" s="152"/>
      <c r="O153" s="150"/>
      <c r="P153" s="151"/>
      <c r="Q153" s="152"/>
      <c r="R153" s="150"/>
      <c r="S153" s="151"/>
      <c r="T153" s="364"/>
      <c r="U153" s="365"/>
      <c r="V153" s="366"/>
      <c r="W153" s="47"/>
      <c r="X153" s="63">
        <f>IF(W153="","",IF(W153=Y153,"△",IF(W153&gt;Y153,"○","×")))</f>
      </c>
      <c r="Y153" s="54"/>
      <c r="Z153" s="405"/>
      <c r="AA153" s="407"/>
      <c r="AB153" s="400"/>
      <c r="AC153" s="409"/>
      <c r="AD153" s="302"/>
      <c r="AE153" s="295"/>
      <c r="AF153" s="400"/>
      <c r="AG153" s="396"/>
      <c r="AI153" s="398"/>
      <c r="AJ153" s="398"/>
      <c r="AK153" s="398"/>
    </row>
    <row r="154" spans="1:37" ht="13.5">
      <c r="A154" s="368" t="s">
        <v>0</v>
      </c>
      <c r="B154" s="417" t="s">
        <v>0</v>
      </c>
      <c r="C154" s="411"/>
      <c r="D154" s="418"/>
      <c r="E154" s="410" t="s">
        <v>0</v>
      </c>
      <c r="F154" s="411"/>
      <c r="G154" s="418"/>
      <c r="H154" s="410" t="s">
        <v>0</v>
      </c>
      <c r="I154" s="411"/>
      <c r="J154" s="418"/>
      <c r="K154" s="410" t="s">
        <v>0</v>
      </c>
      <c r="L154" s="411"/>
      <c r="M154" s="418"/>
      <c r="N154" s="410" t="s">
        <v>0</v>
      </c>
      <c r="O154" s="411"/>
      <c r="P154" s="418"/>
      <c r="Q154" s="410" t="s">
        <v>0</v>
      </c>
      <c r="R154" s="411"/>
      <c r="S154" s="418"/>
      <c r="T154" s="410" t="s">
        <v>0</v>
      </c>
      <c r="U154" s="411"/>
      <c r="V154" s="418"/>
      <c r="W154" s="421"/>
      <c r="X154" s="422"/>
      <c r="Y154" s="423"/>
      <c r="Z154" s="413">
        <f>COUNTIF(B154:Y155,"○")</f>
        <v>0</v>
      </c>
      <c r="AA154" s="414">
        <f>COUNTIF(B154:Y155,"×")</f>
        <v>0</v>
      </c>
      <c r="AB154" s="415">
        <f>COUNTIF(B154:Y155,"△")</f>
        <v>0</v>
      </c>
      <c r="AC154" s="416">
        <f>Z154*3+AB154</f>
        <v>0</v>
      </c>
      <c r="AD154" s="322">
        <f>SUM(E155,H155,K155,N155,Q155,T155,B155)</f>
        <v>0</v>
      </c>
      <c r="AE154" s="337">
        <f>SUM(G155,J155,M155,P155,S155,V155,D155)</f>
        <v>0</v>
      </c>
      <c r="AF154" s="415">
        <f>AD154-AE154</f>
        <v>0</v>
      </c>
      <c r="AG154" s="381" t="s">
        <v>0</v>
      </c>
      <c r="AI154" s="397" t="s">
        <v>0</v>
      </c>
      <c r="AJ154" s="397" t="s">
        <v>0</v>
      </c>
      <c r="AK154" s="397" t="s">
        <v>0</v>
      </c>
    </row>
    <row r="155" spans="1:37" ht="14.25" thickBot="1">
      <c r="A155" s="369"/>
      <c r="B155" s="55">
        <f>IF(Y141="","",Y141)</f>
      </c>
      <c r="C155" s="61">
        <f>IF(B155="","",IF(B155=D155,"△",IF(B155&gt;D155,"○","×")))</f>
      </c>
      <c r="D155" s="57">
        <f>IF(W141="","",W141)</f>
      </c>
      <c r="E155" s="58">
        <f>IF(Y143="","",Y143)</f>
      </c>
      <c r="F155" s="66">
        <f>IF(E155="","",IF(E155=G155,"△",IF(E155&gt;G155,"○","×")))</f>
      </c>
      <c r="G155" s="57">
        <f>IF(W143="","",W143)</f>
      </c>
      <c r="H155" s="58">
        <f>IF(Y145="","",Y145)</f>
      </c>
      <c r="I155" s="61">
        <f>IF(H155="","",IF(H155=J155,"△",IF(H155&gt;J155,"○","×")))</f>
      </c>
      <c r="J155" s="57">
        <f>IF(W145="","",W145)</f>
      </c>
      <c r="K155" s="58">
        <f>IF(Y147="","",Y147)</f>
      </c>
      <c r="L155" s="66">
        <f>IF(K155="","",IF(K155=M155,"△",IF(K155&gt;M155,"○","×")))</f>
      </c>
      <c r="M155" s="57">
        <f>IF(W147="","",W147)</f>
      </c>
      <c r="N155" s="58">
        <f>IF(Y149="","",Y149)</f>
      </c>
      <c r="O155" s="66">
        <f>IF(N155="","",IF(N155=P155,"△",IF(N155&gt;P155,"○","×")))</f>
      </c>
      <c r="P155" s="57">
        <f>IF(W149="","",W149)</f>
      </c>
      <c r="Q155" s="58">
        <f>IF(Y151="","",Y151)</f>
      </c>
      <c r="R155" s="66">
        <f>IF(Q155="","",IF(Q155=S155,"△",IF(Q155&gt;S155,"○","×")))</f>
      </c>
      <c r="S155" s="57">
        <f>IF(W151="","",W151)</f>
      </c>
      <c r="T155" s="58">
        <f>IF(Y153="","",Y153)</f>
      </c>
      <c r="U155" s="66">
        <f>IF(T155="","",IF(T155=V155,"△",IF(T155&gt;V155,"○","×")))</f>
      </c>
      <c r="V155" s="57">
        <f>IF(W153="","",W153)</f>
      </c>
      <c r="W155" s="424"/>
      <c r="X155" s="425"/>
      <c r="Y155" s="426"/>
      <c r="Z155" s="427"/>
      <c r="AA155" s="419"/>
      <c r="AB155" s="420"/>
      <c r="AC155" s="428"/>
      <c r="AD155" s="380"/>
      <c r="AE155" s="372"/>
      <c r="AF155" s="420"/>
      <c r="AG155" s="382"/>
      <c r="AI155" s="398"/>
      <c r="AJ155" s="398"/>
      <c r="AK155" s="398"/>
    </row>
    <row r="156" spans="26:33" ht="13.5">
      <c r="Z156" s="174"/>
      <c r="AA156" s="174"/>
      <c r="AB156" s="174"/>
      <c r="AC156" s="174"/>
      <c r="AD156" s="174"/>
      <c r="AE156" s="174"/>
      <c r="AF156" s="174"/>
      <c r="AG156" s="174"/>
    </row>
    <row r="157" spans="1:33" ht="18.75" customHeight="1">
      <c r="A157" s="2">
        <v>5</v>
      </c>
      <c r="B157" s="2" t="s">
        <v>4</v>
      </c>
      <c r="C157" s="272" t="s">
        <v>31</v>
      </c>
      <c r="D157" s="272"/>
      <c r="E157" s="3" t="s">
        <v>6</v>
      </c>
      <c r="F157" s="24"/>
      <c r="G157" s="4"/>
      <c r="H157" s="273" t="s">
        <v>0</v>
      </c>
      <c r="I157" s="273"/>
      <c r="J157" s="273"/>
      <c r="K157" s="273"/>
      <c r="L157" s="25"/>
      <c r="M157" s="4"/>
      <c r="N157" s="4"/>
      <c r="O157" s="25"/>
      <c r="P157" s="4"/>
      <c r="Q157" s="4"/>
      <c r="R157" s="25"/>
      <c r="S157" s="4"/>
      <c r="T157" s="4"/>
      <c r="U157" s="25"/>
      <c r="V157" s="4"/>
      <c r="W157" s="4"/>
      <c r="X157" s="25"/>
      <c r="Y157" s="4"/>
      <c r="Z157" s="176"/>
      <c r="AA157" s="176"/>
      <c r="AB157" s="176"/>
      <c r="AC157" s="176"/>
      <c r="AD157" s="174"/>
      <c r="AE157" s="174"/>
      <c r="AF157" s="174"/>
      <c r="AG157" s="174"/>
    </row>
    <row r="158" spans="1:40" ht="11.25" customHeight="1" thickBot="1">
      <c r="A158" s="4"/>
      <c r="B158" s="4"/>
      <c r="C158" s="25"/>
      <c r="D158" s="4"/>
      <c r="E158" s="4"/>
      <c r="F158" s="25"/>
      <c r="G158" s="4"/>
      <c r="H158" s="4"/>
      <c r="I158" s="25"/>
      <c r="J158" s="4"/>
      <c r="K158" s="4"/>
      <c r="L158" s="25"/>
      <c r="M158" s="4"/>
      <c r="N158" s="4"/>
      <c r="O158" s="25"/>
      <c r="P158" s="4"/>
      <c r="Q158" s="5"/>
      <c r="R158" s="29"/>
      <c r="S158" s="5"/>
      <c r="T158" s="5"/>
      <c r="U158" s="29"/>
      <c r="V158" s="5"/>
      <c r="W158" s="5"/>
      <c r="X158" s="29"/>
      <c r="Y158" s="6"/>
      <c r="Z158" s="177"/>
      <c r="AA158" s="178" t="s">
        <v>7</v>
      </c>
      <c r="AB158" s="178">
        <v>15</v>
      </c>
      <c r="AC158" s="179" t="s">
        <v>8</v>
      </c>
      <c r="AD158" s="174"/>
      <c r="AE158" s="174"/>
      <c r="AF158" s="174"/>
      <c r="AG158" s="174"/>
      <c r="AI158" s="383" t="s">
        <v>9</v>
      </c>
      <c r="AJ158" s="383"/>
      <c r="AK158" s="383"/>
      <c r="AL158" s="7"/>
      <c r="AM158" s="7"/>
      <c r="AN158" s="7"/>
    </row>
    <row r="159" spans="1:33" ht="14.25" thickBot="1">
      <c r="A159" s="8">
        <v>6</v>
      </c>
      <c r="B159" s="4" t="s">
        <v>10</v>
      </c>
      <c r="C159" s="25"/>
      <c r="D159" s="4"/>
      <c r="E159" s="4"/>
      <c r="F159" s="25"/>
      <c r="G159" s="4"/>
      <c r="H159" s="4"/>
      <c r="I159" s="25"/>
      <c r="J159" s="4"/>
      <c r="K159" s="4"/>
      <c r="L159" s="25"/>
      <c r="M159" s="4"/>
      <c r="N159" s="9"/>
      <c r="O159" s="25"/>
      <c r="P159" s="257" t="s">
        <v>11</v>
      </c>
      <c r="Q159" s="257"/>
      <c r="R159" s="257"/>
      <c r="S159" s="257"/>
      <c r="T159" s="44">
        <v>15</v>
      </c>
      <c r="U159" s="25"/>
      <c r="V159" s="258" t="s">
        <v>12</v>
      </c>
      <c r="W159" s="258"/>
      <c r="X159" s="258"/>
      <c r="Y159" s="10">
        <v>0</v>
      </c>
      <c r="Z159" s="176"/>
      <c r="AA159" s="176"/>
      <c r="AB159" s="176"/>
      <c r="AC159" s="176"/>
      <c r="AD159" s="174"/>
      <c r="AE159" s="174"/>
      <c r="AF159" s="174"/>
      <c r="AG159" s="174"/>
    </row>
    <row r="160" spans="1:37" ht="13.5" customHeight="1">
      <c r="A160" s="274"/>
      <c r="B160" s="276" t="str">
        <f>A162</f>
        <v>神埼</v>
      </c>
      <c r="C160" s="259"/>
      <c r="D160" s="259"/>
      <c r="E160" s="259" t="str">
        <f>A164</f>
        <v>香寺</v>
      </c>
      <c r="F160" s="259"/>
      <c r="G160" s="259"/>
      <c r="H160" s="259" t="str">
        <f>A166</f>
        <v>白鷺A</v>
      </c>
      <c r="I160" s="259"/>
      <c r="J160" s="259"/>
      <c r="K160" s="259" t="str">
        <f>A168</f>
        <v>安室</v>
      </c>
      <c r="L160" s="259"/>
      <c r="M160" s="259"/>
      <c r="N160" s="259" t="str">
        <f>A170</f>
        <v>峰相</v>
      </c>
      <c r="O160" s="259"/>
      <c r="P160" s="259"/>
      <c r="Q160" s="259" t="str">
        <f>A172</f>
        <v>林田</v>
      </c>
      <c r="R160" s="259"/>
      <c r="S160" s="259"/>
      <c r="T160" s="259"/>
      <c r="U160" s="259"/>
      <c r="V160" s="259"/>
      <c r="W160" s="280" t="s">
        <v>0</v>
      </c>
      <c r="X160" s="281"/>
      <c r="Y160" s="282"/>
      <c r="Z160" s="387" t="s">
        <v>13</v>
      </c>
      <c r="AA160" s="389" t="s">
        <v>14</v>
      </c>
      <c r="AB160" s="391" t="s">
        <v>15</v>
      </c>
      <c r="AC160" s="393" t="s">
        <v>16</v>
      </c>
      <c r="AD160" s="387" t="s">
        <v>17</v>
      </c>
      <c r="AE160" s="389" t="s">
        <v>18</v>
      </c>
      <c r="AF160" s="391" t="s">
        <v>19</v>
      </c>
      <c r="AG160" s="261" t="s">
        <v>2</v>
      </c>
      <c r="AI160" s="384" t="s">
        <v>20</v>
      </c>
      <c r="AJ160" s="384" t="s">
        <v>21</v>
      </c>
      <c r="AK160" s="384" t="s">
        <v>22</v>
      </c>
    </row>
    <row r="161" spans="1:37" ht="14.25" thickBot="1">
      <c r="A161" s="275"/>
      <c r="B161" s="277"/>
      <c r="C161" s="260"/>
      <c r="D161" s="260"/>
      <c r="E161" s="260"/>
      <c r="F161" s="260"/>
      <c r="G161" s="260"/>
      <c r="H161" s="260"/>
      <c r="I161" s="260"/>
      <c r="J161" s="260"/>
      <c r="K161" s="260"/>
      <c r="L161" s="260"/>
      <c r="M161" s="260"/>
      <c r="N161" s="260"/>
      <c r="O161" s="260"/>
      <c r="P161" s="260"/>
      <c r="Q161" s="260"/>
      <c r="R161" s="260"/>
      <c r="S161" s="260"/>
      <c r="T161" s="260"/>
      <c r="U161" s="260"/>
      <c r="V161" s="260"/>
      <c r="W161" s="283"/>
      <c r="X161" s="284"/>
      <c r="Y161" s="285"/>
      <c r="Z161" s="388"/>
      <c r="AA161" s="390"/>
      <c r="AB161" s="392"/>
      <c r="AC161" s="394"/>
      <c r="AD161" s="388"/>
      <c r="AE161" s="390"/>
      <c r="AF161" s="392"/>
      <c r="AG161" s="262"/>
      <c r="AI161" s="385"/>
      <c r="AJ161" s="385"/>
      <c r="AK161" s="385"/>
    </row>
    <row r="162" spans="1:37" ht="13.5">
      <c r="A162" s="303" t="s">
        <v>143</v>
      </c>
      <c r="B162" s="305"/>
      <c r="C162" s="305"/>
      <c r="D162" s="306"/>
      <c r="E162" s="309" t="str">
        <f>IF(E163="","",IF(E163=G163,"△",IF(E163&gt;G163,"○","×")))</f>
        <v>×</v>
      </c>
      <c r="F162" s="310"/>
      <c r="G162" s="311"/>
      <c r="H162" s="312" t="str">
        <f>IF(H163="","",IF(H163=J163,"△",IF(H163&gt;J163,"○","×")))</f>
        <v>×</v>
      </c>
      <c r="I162" s="313"/>
      <c r="J162" s="314"/>
      <c r="K162" s="309" t="str">
        <f>IF(K163="","",IF(K163=M163,"△",IF(K163&gt;M163,"○","×")))</f>
        <v>△</v>
      </c>
      <c r="L162" s="310"/>
      <c r="M162" s="311"/>
      <c r="N162" s="286" t="str">
        <f>IF(N163="","",IF(N163=P163,"△",IF(N163&gt;P163,"○","×")))</f>
        <v>○</v>
      </c>
      <c r="O162" s="287"/>
      <c r="P162" s="288"/>
      <c r="Q162" s="286" t="str">
        <f>IF(Q163="","",IF(Q163=S163,"△",IF(Q163&gt;S163,"○","×")))</f>
        <v>×</v>
      </c>
      <c r="R162" s="287"/>
      <c r="S162" s="288"/>
      <c r="T162" s="456"/>
      <c r="U162" s="457"/>
      <c r="V162" s="458"/>
      <c r="W162" s="401" t="s">
        <v>0</v>
      </c>
      <c r="X162" s="402"/>
      <c r="Y162" s="403"/>
      <c r="Z162" s="404">
        <f>COUNTIF(B162:Y163,"○")</f>
        <v>1</v>
      </c>
      <c r="AA162" s="406">
        <f>COUNTIF(B162:Y163,"×")</f>
        <v>3</v>
      </c>
      <c r="AB162" s="399">
        <f>COUNTIF(B162:Y163,"△")</f>
        <v>1</v>
      </c>
      <c r="AC162" s="408">
        <f>Z162*3+AB162</f>
        <v>4</v>
      </c>
      <c r="AD162" s="301">
        <f>SUM(E163,H163,K163,N163,Q163,T163,W163)</f>
        <v>6</v>
      </c>
      <c r="AE162" s="294">
        <f>SUM(G163,J163,M163,P163,S163,V163,Y163)</f>
        <v>9</v>
      </c>
      <c r="AF162" s="399">
        <f>AD162-AE162</f>
        <v>-3</v>
      </c>
      <c r="AG162" s="395">
        <v>5</v>
      </c>
      <c r="AI162" s="397" t="s">
        <v>0</v>
      </c>
      <c r="AJ162" s="397" t="s">
        <v>0</v>
      </c>
      <c r="AK162" s="397" t="s">
        <v>0</v>
      </c>
    </row>
    <row r="163" spans="1:37" ht="13.5">
      <c r="A163" s="304"/>
      <c r="B163" s="307"/>
      <c r="C163" s="307"/>
      <c r="D163" s="308"/>
      <c r="E163" s="132">
        <f>D165</f>
        <v>2</v>
      </c>
      <c r="F163" s="133"/>
      <c r="G163" s="134">
        <f>B165</f>
        <v>3</v>
      </c>
      <c r="H163" s="132">
        <f>D167</f>
        <v>1</v>
      </c>
      <c r="I163" s="133"/>
      <c r="J163" s="134">
        <f>B167</f>
        <v>2</v>
      </c>
      <c r="K163" s="132">
        <f>D169</f>
        <v>0</v>
      </c>
      <c r="L163" s="133"/>
      <c r="M163" s="134">
        <f>B169</f>
        <v>0</v>
      </c>
      <c r="N163" s="132">
        <f>D171</f>
        <v>2</v>
      </c>
      <c r="O163" s="133"/>
      <c r="P163" s="134">
        <f>B171</f>
        <v>1</v>
      </c>
      <c r="Q163" s="132">
        <f>D173</f>
        <v>1</v>
      </c>
      <c r="R163" s="133"/>
      <c r="S163" s="134">
        <f>B173</f>
        <v>3</v>
      </c>
      <c r="T163" s="156">
        <f>D175</f>
        <v>0</v>
      </c>
      <c r="U163" s="157"/>
      <c r="V163" s="158">
        <f>B175</f>
        <v>0</v>
      </c>
      <c r="W163" s="47"/>
      <c r="X163" s="63">
        <f>IF(W163="","",IF(W163=Y163,"△",IF(W163&gt;Y163,"○","×")))</f>
      </c>
      <c r="Y163" s="49"/>
      <c r="Z163" s="405"/>
      <c r="AA163" s="407"/>
      <c r="AB163" s="400"/>
      <c r="AC163" s="409"/>
      <c r="AD163" s="302"/>
      <c r="AE163" s="295"/>
      <c r="AF163" s="400"/>
      <c r="AG163" s="396"/>
      <c r="AI163" s="398"/>
      <c r="AJ163" s="398"/>
      <c r="AK163" s="398"/>
    </row>
    <row r="164" spans="1:37" ht="13.5">
      <c r="A164" s="323" t="s">
        <v>106</v>
      </c>
      <c r="B164" s="324" t="str">
        <f>IF(B165="","",IF(B165=D165,"△",IF(B165&gt;D165,"○","×")))</f>
        <v>○</v>
      </c>
      <c r="C164" s="324"/>
      <c r="D164" s="325"/>
      <c r="E164" s="326"/>
      <c r="F164" s="327"/>
      <c r="G164" s="328"/>
      <c r="H164" s="330" t="str">
        <f>IF(H165="","",IF(H165=J165,"△",IF(H165&gt;J165,"○","×")))</f>
        <v>×</v>
      </c>
      <c r="I164" s="324"/>
      <c r="J164" s="325"/>
      <c r="K164" s="330" t="str">
        <f>IF(K165="","",IF(K165=M165,"△",IF(K165&gt;M165,"○","×")))</f>
        <v>×</v>
      </c>
      <c r="L164" s="324"/>
      <c r="M164" s="325"/>
      <c r="N164" s="330" t="str">
        <f>IF(N165="","",IF(N165=P165,"△",IF(N165&gt;P165,"○","×")))</f>
        <v>△</v>
      </c>
      <c r="O164" s="324"/>
      <c r="P164" s="325"/>
      <c r="Q164" s="330" t="str">
        <f>IF(Q165="","",IF(Q165=S165,"△",IF(Q165&gt;S165,"○","×")))</f>
        <v>△</v>
      </c>
      <c r="R164" s="324"/>
      <c r="S164" s="325"/>
      <c r="T164" s="459"/>
      <c r="U164" s="460"/>
      <c r="V164" s="461"/>
      <c r="W164" s="410" t="s">
        <v>0</v>
      </c>
      <c r="X164" s="411"/>
      <c r="Y164" s="412"/>
      <c r="Z164" s="413">
        <f>COUNTIF(B164:Y165,"○")</f>
        <v>1</v>
      </c>
      <c r="AA164" s="414">
        <f>COUNTIF(B164:Y165,"×")</f>
        <v>2</v>
      </c>
      <c r="AB164" s="415">
        <f>COUNTIF(B164:Y165,"△")</f>
        <v>2</v>
      </c>
      <c r="AC164" s="416">
        <f>Z164*3+AB164</f>
        <v>5</v>
      </c>
      <c r="AD164" s="322">
        <f>SUM(B165,E165,H165,K165,N165,Q165,T165,W165)</f>
        <v>5</v>
      </c>
      <c r="AE164" s="337">
        <f>SUM(D165,J165,M165,P165,S165,V165,Y165)</f>
        <v>9</v>
      </c>
      <c r="AF164" s="415">
        <f>AD164-AE164</f>
        <v>-4</v>
      </c>
      <c r="AG164" s="381">
        <v>4</v>
      </c>
      <c r="AI164" s="397" t="s">
        <v>0</v>
      </c>
      <c r="AJ164" s="397" t="s">
        <v>0</v>
      </c>
      <c r="AK164" s="397" t="s">
        <v>0</v>
      </c>
    </row>
    <row r="165" spans="1:37" ht="13.5">
      <c r="A165" s="304"/>
      <c r="B165" s="138">
        <v>3</v>
      </c>
      <c r="C165" s="133"/>
      <c r="D165" s="139">
        <v>2</v>
      </c>
      <c r="E165" s="329"/>
      <c r="F165" s="307"/>
      <c r="G165" s="308"/>
      <c r="H165" s="132">
        <f>G167</f>
        <v>0</v>
      </c>
      <c r="I165" s="133"/>
      <c r="J165" s="134">
        <f>E167</f>
        <v>4</v>
      </c>
      <c r="K165" s="132">
        <f>G169</f>
        <v>1</v>
      </c>
      <c r="L165" s="133"/>
      <c r="M165" s="134">
        <f>E169</f>
        <v>2</v>
      </c>
      <c r="N165" s="132">
        <f>G171</f>
        <v>0</v>
      </c>
      <c r="O165" s="133"/>
      <c r="P165" s="134">
        <f>E171</f>
        <v>0</v>
      </c>
      <c r="Q165" s="132">
        <f>G173</f>
        <v>1</v>
      </c>
      <c r="R165" s="133"/>
      <c r="S165" s="134">
        <f>E173</f>
        <v>1</v>
      </c>
      <c r="T165" s="156">
        <f>G175</f>
        <v>0</v>
      </c>
      <c r="U165" s="157"/>
      <c r="V165" s="158">
        <f>E175</f>
        <v>0</v>
      </c>
      <c r="W165" s="47"/>
      <c r="X165" s="63">
        <f>IF(W165="","",IF(W165=Y165,"△",IF(W165&gt;Y165,"○","×")))</f>
      </c>
      <c r="Y165" s="49"/>
      <c r="Z165" s="405"/>
      <c r="AA165" s="407"/>
      <c r="AB165" s="400"/>
      <c r="AC165" s="409"/>
      <c r="AD165" s="302"/>
      <c r="AE165" s="295"/>
      <c r="AF165" s="400"/>
      <c r="AG165" s="396"/>
      <c r="AI165" s="398"/>
      <c r="AJ165" s="398"/>
      <c r="AK165" s="398"/>
    </row>
    <row r="166" spans="1:37" ht="13.5">
      <c r="A166" s="323" t="s">
        <v>127</v>
      </c>
      <c r="B166" s="324" t="str">
        <f>IF(B167="","",IF(B167=D167,"△",IF(B167&gt;D167,"○","×")))</f>
        <v>○</v>
      </c>
      <c r="C166" s="324"/>
      <c r="D166" s="325"/>
      <c r="E166" s="340" t="str">
        <f>IF(E167="","",IF(E167=G167,"△",IF(E167&gt;G167,"○","×")))</f>
        <v>○</v>
      </c>
      <c r="F166" s="324"/>
      <c r="G166" s="325"/>
      <c r="H166" s="341"/>
      <c r="I166" s="342"/>
      <c r="J166" s="343"/>
      <c r="K166" s="330" t="str">
        <f>IF(K167="","",IF(K167=M167,"△",IF(K167&gt;M167,"○","×")))</f>
        <v>○</v>
      </c>
      <c r="L166" s="324"/>
      <c r="M166" s="325"/>
      <c r="N166" s="330" t="str">
        <f>IF(N167="","",IF(N167=P167,"△",IF(N167&gt;P167,"○","×")))</f>
        <v>○</v>
      </c>
      <c r="O166" s="324"/>
      <c r="P166" s="325"/>
      <c r="Q166" s="330" t="str">
        <f>IF(Q167="","",IF(Q167=S167,"△",IF(Q167&gt;S167,"○","×")))</f>
        <v>○</v>
      </c>
      <c r="R166" s="324"/>
      <c r="S166" s="325"/>
      <c r="T166" s="459"/>
      <c r="U166" s="460"/>
      <c r="V166" s="461"/>
      <c r="W166" s="410" t="s">
        <v>0</v>
      </c>
      <c r="X166" s="411"/>
      <c r="Y166" s="412"/>
      <c r="Z166" s="413">
        <f>COUNTIF(B166:Y167,"○")</f>
        <v>5</v>
      </c>
      <c r="AA166" s="414">
        <f>COUNTIF(B166:Y167,"×")</f>
        <v>0</v>
      </c>
      <c r="AB166" s="415">
        <f>COUNTIF(B166:Y167,"△")</f>
        <v>0</v>
      </c>
      <c r="AC166" s="416">
        <f>Z166*3+AB166</f>
        <v>15</v>
      </c>
      <c r="AD166" s="322">
        <f>SUM(E167,B167,K167,N167,Q167,T167,W167)</f>
        <v>16</v>
      </c>
      <c r="AE166" s="337">
        <f>SUM(G167,D167,M167,P167,S167,V167,Y167)</f>
        <v>2</v>
      </c>
      <c r="AF166" s="415">
        <f>AD166-AE166</f>
        <v>14</v>
      </c>
      <c r="AG166" s="381">
        <v>1</v>
      </c>
      <c r="AI166" s="397" t="s">
        <v>0</v>
      </c>
      <c r="AJ166" s="397" t="s">
        <v>0</v>
      </c>
      <c r="AK166" s="397" t="s">
        <v>0</v>
      </c>
    </row>
    <row r="167" spans="1:37" ht="13.5">
      <c r="A167" s="304"/>
      <c r="B167" s="138">
        <v>2</v>
      </c>
      <c r="C167" s="133"/>
      <c r="D167" s="139">
        <v>1</v>
      </c>
      <c r="E167" s="140">
        <v>4</v>
      </c>
      <c r="F167" s="133"/>
      <c r="G167" s="139">
        <v>0</v>
      </c>
      <c r="H167" s="344"/>
      <c r="I167" s="345"/>
      <c r="J167" s="346"/>
      <c r="K167" s="132">
        <f>J169</f>
        <v>1</v>
      </c>
      <c r="L167" s="133"/>
      <c r="M167" s="134">
        <f>H169</f>
        <v>0</v>
      </c>
      <c r="N167" s="132">
        <f>J171</f>
        <v>6</v>
      </c>
      <c r="O167" s="133"/>
      <c r="P167" s="134">
        <f>H171</f>
        <v>0</v>
      </c>
      <c r="Q167" s="132">
        <f>J173</f>
        <v>3</v>
      </c>
      <c r="R167" s="133"/>
      <c r="S167" s="134">
        <f>H173</f>
        <v>1</v>
      </c>
      <c r="T167" s="156">
        <f>J175</f>
        <v>0</v>
      </c>
      <c r="U167" s="157"/>
      <c r="V167" s="158">
        <f>H175</f>
        <v>0</v>
      </c>
      <c r="W167" s="47"/>
      <c r="X167" s="63">
        <f>IF(W167="","",IF(W167=Y167,"△",IF(W167&gt;Y167,"○","×")))</f>
      </c>
      <c r="Y167" s="49"/>
      <c r="Z167" s="405"/>
      <c r="AA167" s="407"/>
      <c r="AB167" s="400"/>
      <c r="AC167" s="409"/>
      <c r="AD167" s="302"/>
      <c r="AE167" s="295"/>
      <c r="AF167" s="400"/>
      <c r="AG167" s="396"/>
      <c r="AI167" s="398"/>
      <c r="AJ167" s="398"/>
      <c r="AK167" s="398"/>
    </row>
    <row r="168" spans="1:37" ht="13.5">
      <c r="A168" s="323" t="s">
        <v>130</v>
      </c>
      <c r="B168" s="324" t="str">
        <f>IF(B169="","",IF(B169=D169,"△",IF(B169&gt;D169,"○","×")))</f>
        <v>△</v>
      </c>
      <c r="C168" s="324"/>
      <c r="D168" s="325"/>
      <c r="E168" s="340" t="str">
        <f>IF(E169="","",IF(E169=G169,"△",IF(E169&gt;G169,"○","×")))</f>
        <v>○</v>
      </c>
      <c r="F168" s="324"/>
      <c r="G168" s="325"/>
      <c r="H168" s="340" t="str">
        <f>IF(H169="","",IF(H169=J169,"△",IF(H169&gt;J169,"○","×")))</f>
        <v>×</v>
      </c>
      <c r="I168" s="324"/>
      <c r="J168" s="325"/>
      <c r="K168" s="341"/>
      <c r="L168" s="342"/>
      <c r="M168" s="343"/>
      <c r="N168" s="347" t="str">
        <f>IF(N169="","",IF(N169=P169,"△",IF(N169&gt;P169,"○","×")))</f>
        <v>△</v>
      </c>
      <c r="O168" s="348"/>
      <c r="P168" s="349"/>
      <c r="Q168" s="330" t="str">
        <f>IF(Q169="","",IF(Q169=S169,"△",IF(Q169&gt;S169,"○","×")))</f>
        <v>○</v>
      </c>
      <c r="R168" s="324"/>
      <c r="S168" s="325"/>
      <c r="T168" s="462"/>
      <c r="U168" s="463"/>
      <c r="V168" s="464"/>
      <c r="W168" s="410" t="s">
        <v>0</v>
      </c>
      <c r="X168" s="411"/>
      <c r="Y168" s="412"/>
      <c r="Z168" s="413">
        <f>COUNTIF(B168:Y169,"○")</f>
        <v>2</v>
      </c>
      <c r="AA168" s="414">
        <f>COUNTIF(B168:Y169,"×")</f>
        <v>1</v>
      </c>
      <c r="AB168" s="415">
        <f>COUNTIF(B168:Y169,"△")</f>
        <v>2</v>
      </c>
      <c r="AC168" s="416">
        <f>Z168*3+AB168</f>
        <v>8</v>
      </c>
      <c r="AD168" s="322">
        <f>SUM(E169,H169,B169,N169,Q169,T169,W169)</f>
        <v>7</v>
      </c>
      <c r="AE168" s="337">
        <f>SUM(G169,J169,D169,P169,S169,V169,Y169)</f>
        <v>5</v>
      </c>
      <c r="AF168" s="415">
        <f>AD168-AE168</f>
        <v>2</v>
      </c>
      <c r="AG168" s="381">
        <v>2</v>
      </c>
      <c r="AI168" s="397" t="s">
        <v>0</v>
      </c>
      <c r="AJ168" s="397" t="s">
        <v>0</v>
      </c>
      <c r="AK168" s="397" t="s">
        <v>0</v>
      </c>
    </row>
    <row r="169" spans="1:37" ht="13.5">
      <c r="A169" s="304"/>
      <c r="B169" s="138">
        <v>0</v>
      </c>
      <c r="C169" s="141"/>
      <c r="D169" s="139">
        <v>0</v>
      </c>
      <c r="E169" s="140">
        <v>2</v>
      </c>
      <c r="F169" s="141"/>
      <c r="G169" s="139">
        <v>1</v>
      </c>
      <c r="H169" s="140">
        <v>0</v>
      </c>
      <c r="I169" s="141"/>
      <c r="J169" s="139">
        <v>1</v>
      </c>
      <c r="K169" s="344"/>
      <c r="L169" s="345"/>
      <c r="M169" s="346"/>
      <c r="N169" s="142">
        <f>M171</f>
        <v>3</v>
      </c>
      <c r="O169" s="141"/>
      <c r="P169" s="134">
        <f>K171</f>
        <v>3</v>
      </c>
      <c r="Q169" s="132">
        <f>M173</f>
        <v>2</v>
      </c>
      <c r="R169" s="133"/>
      <c r="S169" s="134">
        <f>K173</f>
        <v>0</v>
      </c>
      <c r="T169" s="156">
        <f>M175</f>
        <v>0</v>
      </c>
      <c r="U169" s="157"/>
      <c r="V169" s="158">
        <f>K175</f>
        <v>0</v>
      </c>
      <c r="W169" s="47"/>
      <c r="X169" s="65">
        <f>IF(W169="","",IF(W169=Y169,"△",IF(W169&gt;Y169,"○","×")))</f>
      </c>
      <c r="Y169" s="54"/>
      <c r="Z169" s="405"/>
      <c r="AA169" s="407"/>
      <c r="AB169" s="400"/>
      <c r="AC169" s="409"/>
      <c r="AD169" s="302"/>
      <c r="AE169" s="295"/>
      <c r="AF169" s="400"/>
      <c r="AG169" s="396"/>
      <c r="AI169" s="398"/>
      <c r="AJ169" s="398"/>
      <c r="AK169" s="398"/>
    </row>
    <row r="170" spans="1:37" ht="13.5">
      <c r="A170" s="323" t="s">
        <v>59</v>
      </c>
      <c r="B170" s="324" t="str">
        <f>IF(B171="","",IF(B171=D171,"△",IF(B171&gt;D171,"○","×")))</f>
        <v>×</v>
      </c>
      <c r="C170" s="324"/>
      <c r="D170" s="325"/>
      <c r="E170" s="340" t="str">
        <f>IF(E171="","",IF(E171=G171,"△",IF(E171&gt;G171,"○","×")))</f>
        <v>△</v>
      </c>
      <c r="F170" s="324"/>
      <c r="G170" s="325"/>
      <c r="H170" s="340" t="str">
        <f>IF(H171="","",IF(H171=J171,"△",IF(H171&gt;J171,"○","×")))</f>
        <v>×</v>
      </c>
      <c r="I170" s="324"/>
      <c r="J170" s="325"/>
      <c r="K170" s="340" t="str">
        <f>IF(K171="","",IF(K171=M171,"△",IF(K171&gt;M171,"○","×")))</f>
        <v>△</v>
      </c>
      <c r="L170" s="324"/>
      <c r="M170" s="325"/>
      <c r="N170" s="326"/>
      <c r="O170" s="327"/>
      <c r="P170" s="328"/>
      <c r="Q170" s="330" t="str">
        <f>IF(Q171="","",IF(Q171=S171,"△",IF(Q171&gt;S171,"○","×")))</f>
        <v>×</v>
      </c>
      <c r="R170" s="324"/>
      <c r="S170" s="325"/>
      <c r="T170" s="465"/>
      <c r="U170" s="466"/>
      <c r="V170" s="467"/>
      <c r="W170" s="410" t="s">
        <v>0</v>
      </c>
      <c r="X170" s="411"/>
      <c r="Y170" s="412"/>
      <c r="Z170" s="413">
        <f>COUNTIF(B170:Y171,"○")</f>
        <v>0</v>
      </c>
      <c r="AA170" s="414">
        <f>COUNTIF(B170:Y171,"×")</f>
        <v>3</v>
      </c>
      <c r="AB170" s="415">
        <f>COUNTIF(B170:Y171,"△")</f>
        <v>2</v>
      </c>
      <c r="AC170" s="416">
        <f>Z170*3+AB170</f>
        <v>2</v>
      </c>
      <c r="AD170" s="322">
        <f>SUM(E171,H171,K171,B171,Q171,T171,W171)</f>
        <v>5</v>
      </c>
      <c r="AE170" s="337">
        <f>SUM(G171,J171,M171,D171,S171,V171,Y171)</f>
        <v>15</v>
      </c>
      <c r="AF170" s="415">
        <f>AD170-AE170</f>
        <v>-10</v>
      </c>
      <c r="AG170" s="381">
        <v>6</v>
      </c>
      <c r="AI170" s="397" t="s">
        <v>0</v>
      </c>
      <c r="AJ170" s="397" t="s">
        <v>0</v>
      </c>
      <c r="AK170" s="397" t="s">
        <v>0</v>
      </c>
    </row>
    <row r="171" spans="1:37" ht="13.5">
      <c r="A171" s="304"/>
      <c r="B171" s="138">
        <v>1</v>
      </c>
      <c r="C171" s="141"/>
      <c r="D171" s="139">
        <v>2</v>
      </c>
      <c r="E171" s="140">
        <v>0</v>
      </c>
      <c r="F171" s="141"/>
      <c r="G171" s="139">
        <v>0</v>
      </c>
      <c r="H171" s="140">
        <v>0</v>
      </c>
      <c r="I171" s="141"/>
      <c r="J171" s="139">
        <v>6</v>
      </c>
      <c r="K171" s="140">
        <v>3</v>
      </c>
      <c r="L171" s="141"/>
      <c r="M171" s="139">
        <v>3</v>
      </c>
      <c r="N171" s="329"/>
      <c r="O171" s="307"/>
      <c r="P171" s="308"/>
      <c r="Q171" s="142">
        <f>P173</f>
        <v>1</v>
      </c>
      <c r="R171" s="141"/>
      <c r="S171" s="143">
        <f>N173</f>
        <v>4</v>
      </c>
      <c r="T171" s="159">
        <f>P175</f>
        <v>0</v>
      </c>
      <c r="U171" s="160"/>
      <c r="V171" s="161">
        <f>N175</f>
        <v>0</v>
      </c>
      <c r="W171" s="52"/>
      <c r="X171" s="65">
        <f>IF(W171="","",IF(W171=Y171,"△",IF(W171&gt;Y171,"○","×")))</f>
      </c>
      <c r="Y171" s="54"/>
      <c r="Z171" s="405"/>
      <c r="AA171" s="407"/>
      <c r="AB171" s="400"/>
      <c r="AC171" s="409"/>
      <c r="AD171" s="302"/>
      <c r="AE171" s="295"/>
      <c r="AF171" s="400"/>
      <c r="AG171" s="396"/>
      <c r="AI171" s="398"/>
      <c r="AJ171" s="398"/>
      <c r="AK171" s="398"/>
    </row>
    <row r="172" spans="1:37" ht="13.5">
      <c r="A172" s="323" t="s">
        <v>215</v>
      </c>
      <c r="B172" s="313" t="str">
        <f>IF(B173="","",IF(B173=D173,"△",IF(B173&gt;D173,"○","×")))</f>
        <v>○</v>
      </c>
      <c r="C172" s="313"/>
      <c r="D172" s="314"/>
      <c r="E172" s="360" t="str">
        <f>IF(E173="","",IF(E173=G173,"△",IF(E173&gt;G173,"○","×")))</f>
        <v>△</v>
      </c>
      <c r="F172" s="313"/>
      <c r="G172" s="314"/>
      <c r="H172" s="360" t="str">
        <f>IF(H173="","",IF(H173=J173,"△",IF(H173&gt;J173,"○","×")))</f>
        <v>×</v>
      </c>
      <c r="I172" s="313"/>
      <c r="J172" s="314"/>
      <c r="K172" s="360" t="str">
        <f>IF(K173="","",IF(K173=M173,"△",IF(K173&gt;M173,"○","×")))</f>
        <v>×</v>
      </c>
      <c r="L172" s="313"/>
      <c r="M172" s="314"/>
      <c r="N172" s="360" t="str">
        <f>IF(N173="","",IF(N173=P173,"△",IF(N173&gt;P173,"○","×")))</f>
        <v>○</v>
      </c>
      <c r="O172" s="313"/>
      <c r="P172" s="314"/>
      <c r="Q172" s="356"/>
      <c r="R172" s="305"/>
      <c r="S172" s="306"/>
      <c r="T172" s="468"/>
      <c r="U172" s="469"/>
      <c r="V172" s="470"/>
      <c r="W172" s="410" t="s">
        <v>0</v>
      </c>
      <c r="X172" s="411"/>
      <c r="Y172" s="412"/>
      <c r="Z172" s="413">
        <f>COUNTIF(B172:Y173,"○")</f>
        <v>2</v>
      </c>
      <c r="AA172" s="414">
        <f>COUNTIF(B172:Y173,"×")</f>
        <v>2</v>
      </c>
      <c r="AB172" s="415">
        <f>COUNTIF(B172:Y173,"△")</f>
        <v>1</v>
      </c>
      <c r="AC172" s="416">
        <f>Z172*3+AB172</f>
        <v>7</v>
      </c>
      <c r="AD172" s="322">
        <f>SUM(E173,H173,K173,N173,B173,T173,W173)</f>
        <v>9</v>
      </c>
      <c r="AE172" s="337">
        <f>SUM(G173,J173,M173,P173,D173,V173,Y173)</f>
        <v>8</v>
      </c>
      <c r="AF172" s="415">
        <f>AD172-AE172</f>
        <v>1</v>
      </c>
      <c r="AG172" s="381">
        <v>3</v>
      </c>
      <c r="AI172" s="397" t="s">
        <v>0</v>
      </c>
      <c r="AJ172" s="397" t="s">
        <v>0</v>
      </c>
      <c r="AK172" s="397" t="s">
        <v>0</v>
      </c>
    </row>
    <row r="173" spans="1:37" ht="13.5">
      <c r="A173" s="304"/>
      <c r="B173" s="147">
        <v>3</v>
      </c>
      <c r="C173" s="133"/>
      <c r="D173" s="148">
        <v>1</v>
      </c>
      <c r="E173" s="140">
        <v>1</v>
      </c>
      <c r="F173" s="141"/>
      <c r="G173" s="139">
        <v>1</v>
      </c>
      <c r="H173" s="140">
        <v>1</v>
      </c>
      <c r="I173" s="141"/>
      <c r="J173" s="139">
        <v>3</v>
      </c>
      <c r="K173" s="140">
        <v>0</v>
      </c>
      <c r="L173" s="141"/>
      <c r="M173" s="139">
        <v>2</v>
      </c>
      <c r="N173" s="140">
        <v>4</v>
      </c>
      <c r="O173" s="141"/>
      <c r="P173" s="139">
        <v>1</v>
      </c>
      <c r="Q173" s="356"/>
      <c r="R173" s="305"/>
      <c r="S173" s="306"/>
      <c r="T173" s="159">
        <f>S175</f>
        <v>0</v>
      </c>
      <c r="U173" s="160"/>
      <c r="V173" s="161">
        <f>Q175</f>
        <v>0</v>
      </c>
      <c r="W173" s="47"/>
      <c r="X173" s="63">
        <f>IF(W173="","",IF(W173=Y173,"△",IF(W173&gt;Y173,"○","×")))</f>
      </c>
      <c r="Y173" s="54"/>
      <c r="Z173" s="405"/>
      <c r="AA173" s="407"/>
      <c r="AB173" s="400"/>
      <c r="AC173" s="409"/>
      <c r="AD173" s="302"/>
      <c r="AE173" s="295"/>
      <c r="AF173" s="400"/>
      <c r="AG173" s="396"/>
      <c r="AI173" s="398"/>
      <c r="AJ173" s="398"/>
      <c r="AK173" s="398"/>
    </row>
    <row r="174" spans="1:37" ht="13.5">
      <c r="A174" s="323"/>
      <c r="B174" s="324">
        <f>IF(B175="","",IF(B175=D175,"△",IF(B175&gt;D175,"○","×")))</f>
      </c>
      <c r="C174" s="324"/>
      <c r="D174" s="325"/>
      <c r="E174" s="340">
        <f>IF(E175="","",IF(E175=G175,"△",IF(E175&gt;G175,"○","×")))</f>
      </c>
      <c r="F174" s="324"/>
      <c r="G174" s="325"/>
      <c r="H174" s="340">
        <f>IF(H175="","",IF(H175=J175,"△",IF(H175&gt;J175,"○","×")))</f>
      </c>
      <c r="I174" s="324"/>
      <c r="J174" s="325"/>
      <c r="K174" s="340">
        <f>IF(K175="","",IF(K175=M175,"△",IF(K175&gt;M175,"○","×")))</f>
      </c>
      <c r="L174" s="324"/>
      <c r="M174" s="325"/>
      <c r="N174" s="340">
        <f>IF(N175="","",IF(N175=P175,"△",IF(N175&gt;P175,"○","×")))</f>
      </c>
      <c r="O174" s="324"/>
      <c r="P174" s="325"/>
      <c r="Q174" s="340">
        <f>IF(Q175="","",IF(Q175=S175,"△",IF(Q175&gt;S175,"○","×")))</f>
      </c>
      <c r="R174" s="324"/>
      <c r="S174" s="325"/>
      <c r="T174" s="436"/>
      <c r="U174" s="437"/>
      <c r="V174" s="438"/>
      <c r="W174" s="410" t="s">
        <v>0</v>
      </c>
      <c r="X174" s="411"/>
      <c r="Y174" s="412"/>
      <c r="Z174" s="413">
        <f>COUNTIF(B174:Y175,"○")</f>
        <v>0</v>
      </c>
      <c r="AA174" s="414">
        <f>COUNTIF(B174:Y175,"×")</f>
        <v>0</v>
      </c>
      <c r="AB174" s="415">
        <f>COUNTIF(B174:Y175,"△")</f>
        <v>0</v>
      </c>
      <c r="AC174" s="416">
        <f>Z174*3+AB174</f>
        <v>0</v>
      </c>
      <c r="AD174" s="322">
        <f>SUM(E175,H175,K175,N175,Q175,B175,W175)</f>
        <v>0</v>
      </c>
      <c r="AE174" s="337">
        <f>SUM(G175,J175,M175,P175,S175,D175,Y175)</f>
        <v>0</v>
      </c>
      <c r="AF174" s="415">
        <f>AD174-AE174</f>
        <v>0</v>
      </c>
      <c r="AG174" s="416"/>
      <c r="AI174" s="397" t="s">
        <v>0</v>
      </c>
      <c r="AJ174" s="397" t="s">
        <v>0</v>
      </c>
      <c r="AK174" s="397" t="s">
        <v>0</v>
      </c>
    </row>
    <row r="175" spans="1:37" ht="14.25" thickBot="1">
      <c r="A175" s="367"/>
      <c r="B175" s="149"/>
      <c r="C175" s="150"/>
      <c r="D175" s="151"/>
      <c r="E175" s="152"/>
      <c r="F175" s="150"/>
      <c r="G175" s="151"/>
      <c r="H175" s="152"/>
      <c r="I175" s="150"/>
      <c r="J175" s="151"/>
      <c r="K175" s="152"/>
      <c r="L175" s="150"/>
      <c r="M175" s="151"/>
      <c r="N175" s="152"/>
      <c r="O175" s="150"/>
      <c r="P175" s="151"/>
      <c r="Q175" s="152"/>
      <c r="R175" s="150"/>
      <c r="S175" s="151"/>
      <c r="T175" s="439"/>
      <c r="U175" s="440"/>
      <c r="V175" s="441"/>
      <c r="W175" s="47"/>
      <c r="X175" s="63">
        <f>IF(W175="","",IF(W175=Y175,"△",IF(W175&gt;Y175,"○","×")))</f>
      </c>
      <c r="Y175" s="54"/>
      <c r="Z175" s="405"/>
      <c r="AA175" s="407"/>
      <c r="AB175" s="400"/>
      <c r="AC175" s="409"/>
      <c r="AD175" s="302"/>
      <c r="AE175" s="295"/>
      <c r="AF175" s="400"/>
      <c r="AG175" s="409"/>
      <c r="AI175" s="398"/>
      <c r="AJ175" s="398"/>
      <c r="AK175" s="398"/>
    </row>
    <row r="176" spans="1:37" ht="13.5">
      <c r="A176" s="368" t="s">
        <v>0</v>
      </c>
      <c r="B176" s="417" t="s">
        <v>0</v>
      </c>
      <c r="C176" s="411"/>
      <c r="D176" s="418"/>
      <c r="E176" s="410" t="s">
        <v>0</v>
      </c>
      <c r="F176" s="411"/>
      <c r="G176" s="418"/>
      <c r="H176" s="410" t="s">
        <v>0</v>
      </c>
      <c r="I176" s="411"/>
      <c r="J176" s="418"/>
      <c r="K176" s="410" t="s">
        <v>0</v>
      </c>
      <c r="L176" s="411"/>
      <c r="M176" s="418"/>
      <c r="N176" s="410" t="s">
        <v>0</v>
      </c>
      <c r="O176" s="411"/>
      <c r="P176" s="418"/>
      <c r="Q176" s="410" t="s">
        <v>0</v>
      </c>
      <c r="R176" s="411"/>
      <c r="S176" s="418"/>
      <c r="T176" s="410" t="s">
        <v>0</v>
      </c>
      <c r="U176" s="411"/>
      <c r="V176" s="418"/>
      <c r="W176" s="421"/>
      <c r="X176" s="422"/>
      <c r="Y176" s="423"/>
      <c r="Z176" s="413">
        <f>COUNTIF(B176:Y177,"○")</f>
        <v>0</v>
      </c>
      <c r="AA176" s="414">
        <f>COUNTIF(B176:Y177,"×")</f>
        <v>0</v>
      </c>
      <c r="AB176" s="415">
        <f>COUNTIF(B176:Y177,"△")</f>
        <v>0</v>
      </c>
      <c r="AC176" s="416">
        <f>Z176*3+AB176</f>
        <v>0</v>
      </c>
      <c r="AD176" s="322">
        <f>SUM(E177,H177,K177,N177,Q177,T177,B177)</f>
        <v>0</v>
      </c>
      <c r="AE176" s="337">
        <f>SUM(G177,J177,M177,P177,S177,V177,D177)</f>
        <v>0</v>
      </c>
      <c r="AF176" s="415">
        <f>AD176-AE176</f>
        <v>0</v>
      </c>
      <c r="AG176" s="416" t="s">
        <v>0</v>
      </c>
      <c r="AI176" s="397" t="s">
        <v>0</v>
      </c>
      <c r="AJ176" s="397" t="s">
        <v>0</v>
      </c>
      <c r="AK176" s="397" t="s">
        <v>0</v>
      </c>
    </row>
    <row r="177" spans="1:37" ht="14.25" thickBot="1">
      <c r="A177" s="369"/>
      <c r="B177" s="55">
        <f>IF(Y163="","",Y163)</f>
      </c>
      <c r="C177" s="61">
        <f>IF(B177="","",IF(B177=D177,"△",IF(B177&gt;D177,"○","×")))</f>
      </c>
      <c r="D177" s="57">
        <f>IF(W163="","",W163)</f>
      </c>
      <c r="E177" s="58">
        <f>IF(Y165="","",Y165)</f>
      </c>
      <c r="F177" s="66">
        <f>IF(E177="","",IF(E177=G177,"△",IF(E177&gt;G177,"○","×")))</f>
      </c>
      <c r="G177" s="57">
        <f>IF(W165="","",W165)</f>
      </c>
      <c r="H177" s="58">
        <f>IF(Y167="","",Y167)</f>
      </c>
      <c r="I177" s="61">
        <f>IF(H177="","",IF(H177=J177,"△",IF(H177&gt;J177,"○","×")))</f>
      </c>
      <c r="J177" s="57">
        <f>IF(W167="","",W167)</f>
      </c>
      <c r="K177" s="58">
        <f>IF(Y169="","",Y169)</f>
      </c>
      <c r="L177" s="66">
        <f>IF(K177="","",IF(K177=M177,"△",IF(K177&gt;M177,"○","×")))</f>
      </c>
      <c r="M177" s="57">
        <f>IF(W169="","",W169)</f>
      </c>
      <c r="N177" s="58">
        <f>IF(Y171="","",Y171)</f>
      </c>
      <c r="O177" s="66">
        <f>IF(N177="","",IF(N177=P177,"△",IF(N177&gt;P177,"○","×")))</f>
      </c>
      <c r="P177" s="57">
        <f>IF(W171="","",W171)</f>
      </c>
      <c r="Q177" s="58">
        <f>IF(Y173="","",Y173)</f>
      </c>
      <c r="R177" s="66">
        <f>IF(Q177="","",IF(Q177=S177,"△",IF(Q177&gt;S177,"○","×")))</f>
      </c>
      <c r="S177" s="57">
        <f>IF(W173="","",W173)</f>
      </c>
      <c r="T177" s="58">
        <f>IF(Y175="","",Y175)</f>
      </c>
      <c r="U177" s="66">
        <f>IF(T177="","",IF(T177=V177,"△",IF(T177&gt;V177,"○","×")))</f>
      </c>
      <c r="V177" s="57">
        <f>IF(W175="","",W175)</f>
      </c>
      <c r="W177" s="424"/>
      <c r="X177" s="425"/>
      <c r="Y177" s="426"/>
      <c r="Z177" s="427"/>
      <c r="AA177" s="419"/>
      <c r="AB177" s="420"/>
      <c r="AC177" s="428"/>
      <c r="AD177" s="380"/>
      <c r="AE177" s="372"/>
      <c r="AF177" s="420"/>
      <c r="AG177" s="428"/>
      <c r="AI177" s="398"/>
      <c r="AJ177" s="398"/>
      <c r="AK177" s="398"/>
    </row>
    <row r="178" spans="1:37" ht="9" customHeight="1">
      <c r="A178" s="16"/>
      <c r="B178" s="12"/>
      <c r="C178" s="26"/>
      <c r="D178" s="17"/>
      <c r="E178" s="12"/>
      <c r="F178" s="22"/>
      <c r="G178" s="17"/>
      <c r="H178" s="12"/>
      <c r="I178" s="26"/>
      <c r="J178" s="17"/>
      <c r="K178" s="12"/>
      <c r="L178" s="22"/>
      <c r="M178" s="17"/>
      <c r="N178" s="12"/>
      <c r="O178" s="22"/>
      <c r="P178" s="17"/>
      <c r="Q178" s="12"/>
      <c r="R178" s="22"/>
      <c r="S178" s="17"/>
      <c r="T178" s="12"/>
      <c r="U178" s="22"/>
      <c r="V178" s="17"/>
      <c r="W178" s="11"/>
      <c r="X178" s="22"/>
      <c r="Y178" s="11"/>
      <c r="Z178" s="180"/>
      <c r="AA178" s="180"/>
      <c r="AB178" s="180"/>
      <c r="AC178" s="180"/>
      <c r="AD178" s="180"/>
      <c r="AE178" s="180"/>
      <c r="AF178" s="180"/>
      <c r="AG178" s="180"/>
      <c r="AI178" s="18"/>
      <c r="AJ178" s="18"/>
      <c r="AK178" s="18"/>
    </row>
    <row r="179" spans="1:37" ht="13.5" customHeight="1">
      <c r="A179" s="16"/>
      <c r="B179" s="12"/>
      <c r="C179" s="26"/>
      <c r="D179" s="17"/>
      <c r="E179" s="12"/>
      <c r="F179" s="22"/>
      <c r="G179" s="17"/>
      <c r="H179" s="12"/>
      <c r="I179" s="26"/>
      <c r="J179" s="17"/>
      <c r="K179" s="12"/>
      <c r="L179" s="22"/>
      <c r="M179" s="17"/>
      <c r="N179" s="12"/>
      <c r="O179" s="22"/>
      <c r="P179" s="17"/>
      <c r="Q179" s="12"/>
      <c r="R179" s="22"/>
      <c r="S179" s="17"/>
      <c r="T179" s="12"/>
      <c r="U179" s="22"/>
      <c r="V179" s="17"/>
      <c r="W179" s="11"/>
      <c r="X179" s="22"/>
      <c r="Y179" s="11"/>
      <c r="Z179" s="180"/>
      <c r="AA179" s="180"/>
      <c r="AB179" s="180"/>
      <c r="AC179" s="271">
        <v>42064</v>
      </c>
      <c r="AD179" s="271"/>
      <c r="AE179" s="271"/>
      <c r="AF179" s="271"/>
      <c r="AG179" s="175" t="s">
        <v>3</v>
      </c>
      <c r="AI179" s="18"/>
      <c r="AJ179" s="18"/>
      <c r="AK179" s="18"/>
    </row>
    <row r="180" spans="1:33" ht="18.75" customHeight="1">
      <c r="A180" s="2">
        <v>5</v>
      </c>
      <c r="B180" s="2" t="s">
        <v>4</v>
      </c>
      <c r="C180" s="272" t="s">
        <v>28</v>
      </c>
      <c r="D180" s="272"/>
      <c r="E180" s="3" t="s">
        <v>24</v>
      </c>
      <c r="F180" s="24"/>
      <c r="G180" s="4"/>
      <c r="H180" s="273" t="s">
        <v>0</v>
      </c>
      <c r="I180" s="273"/>
      <c r="J180" s="273"/>
      <c r="K180" s="273"/>
      <c r="L180" s="25"/>
      <c r="M180" s="4"/>
      <c r="N180" s="4"/>
      <c r="O180" s="25"/>
      <c r="P180" s="4"/>
      <c r="Q180" s="4"/>
      <c r="R180" s="25"/>
      <c r="S180" s="4"/>
      <c r="T180" s="4"/>
      <c r="U180" s="25"/>
      <c r="V180" s="4"/>
      <c r="W180" s="4"/>
      <c r="X180" s="25"/>
      <c r="Y180" s="4"/>
      <c r="Z180" s="176"/>
      <c r="AA180" s="176"/>
      <c r="AB180" s="176"/>
      <c r="AC180" s="176"/>
      <c r="AD180" s="174"/>
      <c r="AE180" s="174"/>
      <c r="AF180" s="174"/>
      <c r="AG180" s="174"/>
    </row>
    <row r="181" spans="1:40" ht="11.25" customHeight="1" thickBot="1">
      <c r="A181" s="4"/>
      <c r="B181" s="4"/>
      <c r="C181" s="25"/>
      <c r="D181" s="4"/>
      <c r="E181" s="4"/>
      <c r="F181" s="25"/>
      <c r="G181" s="4"/>
      <c r="H181" s="4"/>
      <c r="I181" s="25"/>
      <c r="J181" s="4"/>
      <c r="K181" s="4"/>
      <c r="L181" s="25"/>
      <c r="M181" s="4"/>
      <c r="N181" s="4"/>
      <c r="O181" s="25"/>
      <c r="P181" s="4"/>
      <c r="Q181" s="5"/>
      <c r="R181" s="29"/>
      <c r="S181" s="5"/>
      <c r="T181" s="5"/>
      <c r="U181" s="29"/>
      <c r="V181" s="5"/>
      <c r="W181" s="5"/>
      <c r="X181" s="29"/>
      <c r="Y181" s="6"/>
      <c r="Z181" s="177"/>
      <c r="AA181" s="178" t="s">
        <v>7</v>
      </c>
      <c r="AB181" s="178">
        <v>15</v>
      </c>
      <c r="AC181" s="179" t="s">
        <v>8</v>
      </c>
      <c r="AD181" s="174"/>
      <c r="AE181" s="174"/>
      <c r="AF181" s="174"/>
      <c r="AG181" s="174"/>
      <c r="AI181" s="383" t="s">
        <v>25</v>
      </c>
      <c r="AJ181" s="383"/>
      <c r="AK181" s="383"/>
      <c r="AL181" s="7"/>
      <c r="AM181" s="7"/>
      <c r="AN181" s="7"/>
    </row>
    <row r="182" spans="1:33" ht="14.25" thickBot="1">
      <c r="A182" s="8">
        <v>6</v>
      </c>
      <c r="B182" s="4" t="s">
        <v>26</v>
      </c>
      <c r="C182" s="25"/>
      <c r="D182" s="4"/>
      <c r="E182" s="4"/>
      <c r="F182" s="25"/>
      <c r="G182" s="4"/>
      <c r="H182" s="4"/>
      <c r="I182" s="25"/>
      <c r="J182" s="4"/>
      <c r="K182" s="4"/>
      <c r="L182" s="25"/>
      <c r="M182" s="4"/>
      <c r="N182" s="9"/>
      <c r="O182" s="25"/>
      <c r="P182" s="257" t="s">
        <v>11</v>
      </c>
      <c r="Q182" s="257"/>
      <c r="R182" s="257"/>
      <c r="S182" s="257"/>
      <c r="T182" s="44">
        <v>15</v>
      </c>
      <c r="U182" s="25"/>
      <c r="V182" s="258" t="s">
        <v>12</v>
      </c>
      <c r="W182" s="258"/>
      <c r="X182" s="258"/>
      <c r="Y182" s="10">
        <v>0</v>
      </c>
      <c r="Z182" s="176"/>
      <c r="AA182" s="176"/>
      <c r="AB182" s="176"/>
      <c r="AC182" s="176"/>
      <c r="AD182" s="174"/>
      <c r="AE182" s="174"/>
      <c r="AF182" s="174"/>
      <c r="AG182" s="174"/>
    </row>
    <row r="183" spans="1:37" ht="13.5" customHeight="1">
      <c r="A183" s="274"/>
      <c r="B183" s="276" t="str">
        <f>A185</f>
        <v>妻鹿</v>
      </c>
      <c r="C183" s="259"/>
      <c r="D183" s="259"/>
      <c r="E183" s="259" t="str">
        <f>A187</f>
        <v>砥堀</v>
      </c>
      <c r="F183" s="259"/>
      <c r="G183" s="259"/>
      <c r="H183" s="259" t="str">
        <f>A189</f>
        <v>勝原</v>
      </c>
      <c r="I183" s="259"/>
      <c r="J183" s="259"/>
      <c r="K183" s="259" t="str">
        <f>A191</f>
        <v>余部</v>
      </c>
      <c r="L183" s="259"/>
      <c r="M183" s="259"/>
      <c r="N183" s="259" t="str">
        <f>A193</f>
        <v>白鷺B</v>
      </c>
      <c r="O183" s="259"/>
      <c r="P183" s="259"/>
      <c r="Q183" s="454">
        <f>A195</f>
        <v>0</v>
      </c>
      <c r="R183" s="454"/>
      <c r="S183" s="454"/>
      <c r="T183" s="454"/>
      <c r="U183" s="454"/>
      <c r="V183" s="454"/>
      <c r="W183" s="280" t="s">
        <v>0</v>
      </c>
      <c r="X183" s="281"/>
      <c r="Y183" s="282"/>
      <c r="Z183" s="387" t="s">
        <v>13</v>
      </c>
      <c r="AA183" s="389" t="s">
        <v>14</v>
      </c>
      <c r="AB183" s="391" t="s">
        <v>15</v>
      </c>
      <c r="AC183" s="393" t="s">
        <v>16</v>
      </c>
      <c r="AD183" s="387" t="s">
        <v>17</v>
      </c>
      <c r="AE183" s="389" t="s">
        <v>18</v>
      </c>
      <c r="AF183" s="391" t="s">
        <v>19</v>
      </c>
      <c r="AG183" s="261" t="s">
        <v>2</v>
      </c>
      <c r="AI183" s="384" t="s">
        <v>20</v>
      </c>
      <c r="AJ183" s="384" t="s">
        <v>21</v>
      </c>
      <c r="AK183" s="384" t="s">
        <v>22</v>
      </c>
    </row>
    <row r="184" spans="1:37" ht="14.25" thickBot="1">
      <c r="A184" s="275"/>
      <c r="B184" s="277"/>
      <c r="C184" s="260"/>
      <c r="D184" s="260"/>
      <c r="E184" s="260"/>
      <c r="F184" s="260"/>
      <c r="G184" s="260"/>
      <c r="H184" s="260"/>
      <c r="I184" s="260"/>
      <c r="J184" s="260"/>
      <c r="K184" s="260"/>
      <c r="L184" s="260"/>
      <c r="M184" s="260"/>
      <c r="N184" s="260"/>
      <c r="O184" s="260"/>
      <c r="P184" s="260"/>
      <c r="Q184" s="455"/>
      <c r="R184" s="455"/>
      <c r="S184" s="455"/>
      <c r="T184" s="455"/>
      <c r="U184" s="455"/>
      <c r="V184" s="455"/>
      <c r="W184" s="283"/>
      <c r="X184" s="284"/>
      <c r="Y184" s="285"/>
      <c r="Z184" s="388"/>
      <c r="AA184" s="390"/>
      <c r="AB184" s="392"/>
      <c r="AC184" s="394"/>
      <c r="AD184" s="388"/>
      <c r="AE184" s="390"/>
      <c r="AF184" s="392"/>
      <c r="AG184" s="262"/>
      <c r="AI184" s="385"/>
      <c r="AJ184" s="385"/>
      <c r="AK184" s="385"/>
    </row>
    <row r="185" spans="1:37" ht="13.5">
      <c r="A185" s="303" t="s">
        <v>57</v>
      </c>
      <c r="B185" s="305"/>
      <c r="C185" s="305"/>
      <c r="D185" s="306"/>
      <c r="E185" s="309" t="str">
        <f>IF(E186="","",IF(E186=G186,"△",IF(E186&gt;G186,"○","×")))</f>
        <v>○</v>
      </c>
      <c r="F185" s="310"/>
      <c r="G185" s="311"/>
      <c r="H185" s="312" t="str">
        <f>IF(H186="","",IF(H186=J186,"△",IF(H186&gt;J186,"○","×")))</f>
        <v>△</v>
      </c>
      <c r="I185" s="313"/>
      <c r="J185" s="314"/>
      <c r="K185" s="309" t="str">
        <f>IF(K186="","",IF(K186=M186,"△",IF(K186&gt;M186,"○","×")))</f>
        <v>×</v>
      </c>
      <c r="L185" s="310"/>
      <c r="M185" s="311"/>
      <c r="N185" s="286" t="str">
        <f>IF(N186="","",IF(N186=P186,"△",IF(N186&gt;P186,"○","×")))</f>
        <v>○</v>
      </c>
      <c r="O185" s="287"/>
      <c r="P185" s="288"/>
      <c r="Q185" s="481"/>
      <c r="R185" s="482"/>
      <c r="S185" s="483"/>
      <c r="T185" s="456"/>
      <c r="U185" s="457"/>
      <c r="V185" s="458"/>
      <c r="W185" s="401" t="s">
        <v>0</v>
      </c>
      <c r="X185" s="402"/>
      <c r="Y185" s="403"/>
      <c r="Z185" s="404">
        <f>COUNTIF(B185:Y186,"○")</f>
        <v>2</v>
      </c>
      <c r="AA185" s="406">
        <f>COUNTIF(B185:Y186,"×")</f>
        <v>1</v>
      </c>
      <c r="AB185" s="399">
        <f>COUNTIF(B185:Y186,"△")</f>
        <v>1</v>
      </c>
      <c r="AC185" s="408">
        <f>Z185*3+AB185</f>
        <v>7</v>
      </c>
      <c r="AD185" s="301">
        <f>SUM(E186,H186,K186,N186,Q186,T186,W186)</f>
        <v>8</v>
      </c>
      <c r="AE185" s="294">
        <f>SUM(G186,J186,M186,P186,S186,V186,Y186)</f>
        <v>4</v>
      </c>
      <c r="AF185" s="399">
        <f>AD185-AE185</f>
        <v>4</v>
      </c>
      <c r="AG185" s="395">
        <v>2</v>
      </c>
      <c r="AI185" s="397" t="s">
        <v>0</v>
      </c>
      <c r="AJ185" s="397" t="s">
        <v>0</v>
      </c>
      <c r="AK185" s="397" t="s">
        <v>0</v>
      </c>
    </row>
    <row r="186" spans="1:37" ht="13.5">
      <c r="A186" s="304"/>
      <c r="B186" s="307"/>
      <c r="C186" s="307"/>
      <c r="D186" s="308"/>
      <c r="E186" s="132">
        <f>D188</f>
        <v>4</v>
      </c>
      <c r="F186" s="133"/>
      <c r="G186" s="134">
        <f>B188</f>
        <v>0</v>
      </c>
      <c r="H186" s="132">
        <f>D190</f>
        <v>1</v>
      </c>
      <c r="I186" s="133"/>
      <c r="J186" s="134">
        <f>B190</f>
        <v>1</v>
      </c>
      <c r="K186" s="132">
        <f>D192</f>
        <v>1</v>
      </c>
      <c r="L186" s="133"/>
      <c r="M186" s="134">
        <f>B192</f>
        <v>2</v>
      </c>
      <c r="N186" s="132">
        <f>D194</f>
        <v>2</v>
      </c>
      <c r="O186" s="133"/>
      <c r="P186" s="134">
        <f>B194</f>
        <v>1</v>
      </c>
      <c r="Q186" s="156">
        <f>D196</f>
        <v>0</v>
      </c>
      <c r="R186" s="157"/>
      <c r="S186" s="158">
        <f>B196</f>
        <v>0</v>
      </c>
      <c r="T186" s="156">
        <f>D198</f>
        <v>0</v>
      </c>
      <c r="U186" s="157"/>
      <c r="V186" s="158">
        <f>B198</f>
        <v>0</v>
      </c>
      <c r="W186" s="47"/>
      <c r="X186" s="63">
        <f>IF(W186="","",IF(W186=Y186,"△",IF(W186&gt;Y186,"○","×")))</f>
      </c>
      <c r="Y186" s="49"/>
      <c r="Z186" s="405"/>
      <c r="AA186" s="407"/>
      <c r="AB186" s="400"/>
      <c r="AC186" s="409"/>
      <c r="AD186" s="302"/>
      <c r="AE186" s="295"/>
      <c r="AF186" s="400"/>
      <c r="AG186" s="396"/>
      <c r="AI186" s="398"/>
      <c r="AJ186" s="398"/>
      <c r="AK186" s="398"/>
    </row>
    <row r="187" spans="1:37" ht="13.5">
      <c r="A187" s="323" t="s">
        <v>118</v>
      </c>
      <c r="B187" s="324" t="str">
        <f>IF(B188="","",IF(B188=D188,"△",IF(B188&gt;D188,"○","×")))</f>
        <v>×</v>
      </c>
      <c r="C187" s="324"/>
      <c r="D187" s="325"/>
      <c r="E187" s="326"/>
      <c r="F187" s="327"/>
      <c r="G187" s="328"/>
      <c r="H187" s="330" t="str">
        <f>IF(H188="","",IF(H188=J188,"△",IF(H188&gt;J188,"○","×")))</f>
        <v>×</v>
      </c>
      <c r="I187" s="324"/>
      <c r="J187" s="325"/>
      <c r="K187" s="330" t="str">
        <f>IF(K188="","",IF(K188=M188,"△",IF(K188&gt;M188,"○","×")))</f>
        <v>△</v>
      </c>
      <c r="L187" s="324"/>
      <c r="M187" s="325"/>
      <c r="N187" s="330" t="str">
        <f>IF(N188="","",IF(N188=P188,"△",IF(N188&gt;P188,"○","×")))</f>
        <v>△</v>
      </c>
      <c r="O187" s="324"/>
      <c r="P187" s="325"/>
      <c r="Q187" s="459"/>
      <c r="R187" s="460"/>
      <c r="S187" s="461"/>
      <c r="T187" s="459"/>
      <c r="U187" s="460"/>
      <c r="V187" s="461"/>
      <c r="W187" s="410" t="s">
        <v>0</v>
      </c>
      <c r="X187" s="411"/>
      <c r="Y187" s="412"/>
      <c r="Z187" s="413">
        <f>COUNTIF(B187:Y188,"○")</f>
        <v>0</v>
      </c>
      <c r="AA187" s="414">
        <f>COUNTIF(B187:Y188,"×")</f>
        <v>2</v>
      </c>
      <c r="AB187" s="415">
        <f>COUNTIF(B187:Y188,"△")</f>
        <v>2</v>
      </c>
      <c r="AC187" s="416">
        <f>Z187*3+AB187</f>
        <v>2</v>
      </c>
      <c r="AD187" s="322">
        <f>SUM(B188,E188,H188,K188,N188,Q188,T188,W188)</f>
        <v>3</v>
      </c>
      <c r="AE187" s="337">
        <f>SUM(D188,J188,M188,P188,S188,V188,Y188)</f>
        <v>12</v>
      </c>
      <c r="AF187" s="415">
        <f>AD187-AE187</f>
        <v>-9</v>
      </c>
      <c r="AG187" s="381">
        <v>4</v>
      </c>
      <c r="AI187" s="397" t="s">
        <v>0</v>
      </c>
      <c r="AJ187" s="397" t="s">
        <v>0</v>
      </c>
      <c r="AK187" s="397" t="s">
        <v>0</v>
      </c>
    </row>
    <row r="188" spans="1:37" ht="13.5">
      <c r="A188" s="304"/>
      <c r="B188" s="138">
        <v>0</v>
      </c>
      <c r="C188" s="133"/>
      <c r="D188" s="139">
        <v>4</v>
      </c>
      <c r="E188" s="329"/>
      <c r="F188" s="307"/>
      <c r="G188" s="308"/>
      <c r="H188" s="132">
        <f>G190</f>
        <v>0</v>
      </c>
      <c r="I188" s="133"/>
      <c r="J188" s="134">
        <f>E190</f>
        <v>5</v>
      </c>
      <c r="K188" s="132">
        <f>G192</f>
        <v>2</v>
      </c>
      <c r="L188" s="133"/>
      <c r="M188" s="134">
        <f>E192</f>
        <v>2</v>
      </c>
      <c r="N188" s="132">
        <f>G194</f>
        <v>1</v>
      </c>
      <c r="O188" s="133"/>
      <c r="P188" s="134">
        <f>E194</f>
        <v>1</v>
      </c>
      <c r="Q188" s="156">
        <f>G196</f>
        <v>0</v>
      </c>
      <c r="R188" s="157"/>
      <c r="S188" s="158">
        <f>E196</f>
        <v>0</v>
      </c>
      <c r="T188" s="156">
        <f>G198</f>
        <v>0</v>
      </c>
      <c r="U188" s="157"/>
      <c r="V188" s="158">
        <f>E198</f>
        <v>0</v>
      </c>
      <c r="W188" s="47"/>
      <c r="X188" s="63">
        <f>IF(W188="","",IF(W188=Y188,"△",IF(W188&gt;Y188,"○","×")))</f>
      </c>
      <c r="Y188" s="49"/>
      <c r="Z188" s="405"/>
      <c r="AA188" s="407"/>
      <c r="AB188" s="400"/>
      <c r="AC188" s="409"/>
      <c r="AD188" s="302"/>
      <c r="AE188" s="295"/>
      <c r="AF188" s="400"/>
      <c r="AG188" s="396"/>
      <c r="AI188" s="398"/>
      <c r="AJ188" s="398"/>
      <c r="AK188" s="398"/>
    </row>
    <row r="189" spans="1:37" ht="13.5">
      <c r="A189" s="323" t="s">
        <v>113</v>
      </c>
      <c r="B189" s="324" t="str">
        <f>IF(B190="","",IF(B190=D190,"△",IF(B190&gt;D190,"○","×")))</f>
        <v>△</v>
      </c>
      <c r="C189" s="324"/>
      <c r="D189" s="325"/>
      <c r="E189" s="340" t="str">
        <f>IF(E190="","",IF(E190=G190,"△",IF(E190&gt;G190,"○","×")))</f>
        <v>○</v>
      </c>
      <c r="F189" s="324"/>
      <c r="G189" s="325"/>
      <c r="H189" s="341"/>
      <c r="I189" s="342"/>
      <c r="J189" s="343"/>
      <c r="K189" s="330" t="str">
        <f>IF(K190="","",IF(K190=M190,"△",IF(K190&gt;M190,"○","×")))</f>
        <v>×</v>
      </c>
      <c r="L189" s="324"/>
      <c r="M189" s="325"/>
      <c r="N189" s="330" t="str">
        <f>IF(N190="","",IF(N190=P190,"△",IF(N190&gt;P190,"○","×")))</f>
        <v>○</v>
      </c>
      <c r="O189" s="324"/>
      <c r="P189" s="325"/>
      <c r="Q189" s="459"/>
      <c r="R189" s="460"/>
      <c r="S189" s="461"/>
      <c r="T189" s="459"/>
      <c r="U189" s="460"/>
      <c r="V189" s="461"/>
      <c r="W189" s="410" t="s">
        <v>0</v>
      </c>
      <c r="X189" s="411"/>
      <c r="Y189" s="412"/>
      <c r="Z189" s="413">
        <f>COUNTIF(B189:Y190,"○")</f>
        <v>2</v>
      </c>
      <c r="AA189" s="414">
        <f>COUNTIF(B189:Y190,"×")</f>
        <v>1</v>
      </c>
      <c r="AB189" s="415">
        <f>COUNTIF(B189:Y190,"△")</f>
        <v>1</v>
      </c>
      <c r="AC189" s="416">
        <f>Z189*3+AB189</f>
        <v>7</v>
      </c>
      <c r="AD189" s="322">
        <f>SUM(E190,B190,K190,N190,Q190,T190,W190)</f>
        <v>8</v>
      </c>
      <c r="AE189" s="337">
        <f>SUM(G190,D190,M190,P190,S190,V190,Y190)</f>
        <v>4</v>
      </c>
      <c r="AF189" s="415">
        <f>AD189-AE189</f>
        <v>4</v>
      </c>
      <c r="AG189" s="381">
        <v>2</v>
      </c>
      <c r="AI189" s="397" t="s">
        <v>0</v>
      </c>
      <c r="AJ189" s="397" t="s">
        <v>0</v>
      </c>
      <c r="AK189" s="397" t="s">
        <v>0</v>
      </c>
    </row>
    <row r="190" spans="1:37" ht="13.5">
      <c r="A190" s="304"/>
      <c r="B190" s="138">
        <v>1</v>
      </c>
      <c r="C190" s="133"/>
      <c r="D190" s="139">
        <v>1</v>
      </c>
      <c r="E190" s="140">
        <v>5</v>
      </c>
      <c r="F190" s="133"/>
      <c r="G190" s="139">
        <v>0</v>
      </c>
      <c r="H190" s="344"/>
      <c r="I190" s="345"/>
      <c r="J190" s="346"/>
      <c r="K190" s="132">
        <f>J192</f>
        <v>1</v>
      </c>
      <c r="L190" s="133"/>
      <c r="M190" s="134">
        <f>H192</f>
        <v>3</v>
      </c>
      <c r="N190" s="132">
        <f>J194</f>
        <v>1</v>
      </c>
      <c r="O190" s="133"/>
      <c r="P190" s="134">
        <f>H194</f>
        <v>0</v>
      </c>
      <c r="Q190" s="156">
        <f>J196</f>
        <v>0</v>
      </c>
      <c r="R190" s="157"/>
      <c r="S190" s="158">
        <f>H196</f>
        <v>0</v>
      </c>
      <c r="T190" s="156">
        <f>J198</f>
        <v>0</v>
      </c>
      <c r="U190" s="157"/>
      <c r="V190" s="158">
        <f>H198</f>
        <v>0</v>
      </c>
      <c r="W190" s="47"/>
      <c r="X190" s="63">
        <f>IF(W190="","",IF(W190=Y190,"△",IF(W190&gt;Y190,"○","×")))</f>
      </c>
      <c r="Y190" s="49"/>
      <c r="Z190" s="405"/>
      <c r="AA190" s="407"/>
      <c r="AB190" s="400"/>
      <c r="AC190" s="409"/>
      <c r="AD190" s="302"/>
      <c r="AE190" s="295"/>
      <c r="AF190" s="400"/>
      <c r="AG190" s="396"/>
      <c r="AI190" s="398"/>
      <c r="AJ190" s="398"/>
      <c r="AK190" s="398"/>
    </row>
    <row r="191" spans="1:37" ht="13.5">
      <c r="A191" s="323" t="s">
        <v>111</v>
      </c>
      <c r="B191" s="324" t="str">
        <f>IF(B192="","",IF(B192=D192,"△",IF(B192&gt;D192,"○","×")))</f>
        <v>○</v>
      </c>
      <c r="C191" s="324"/>
      <c r="D191" s="325"/>
      <c r="E191" s="340" t="str">
        <f>IF(E192="","",IF(E192=G192,"△",IF(E192&gt;G192,"○","×")))</f>
        <v>△</v>
      </c>
      <c r="F191" s="324"/>
      <c r="G191" s="325"/>
      <c r="H191" s="340" t="str">
        <f>IF(H192="","",IF(H192=J192,"△",IF(H192&gt;J192,"○","×")))</f>
        <v>○</v>
      </c>
      <c r="I191" s="324"/>
      <c r="J191" s="325"/>
      <c r="K191" s="341"/>
      <c r="L191" s="342"/>
      <c r="M191" s="343"/>
      <c r="N191" s="347" t="str">
        <f>IF(N192="","",IF(N192=P192,"△",IF(N192&gt;P192,"○","×")))</f>
        <v>○</v>
      </c>
      <c r="O191" s="348"/>
      <c r="P191" s="349"/>
      <c r="Q191" s="459"/>
      <c r="R191" s="460"/>
      <c r="S191" s="461"/>
      <c r="T191" s="462"/>
      <c r="U191" s="463"/>
      <c r="V191" s="464"/>
      <c r="W191" s="410" t="s">
        <v>0</v>
      </c>
      <c r="X191" s="411"/>
      <c r="Y191" s="412"/>
      <c r="Z191" s="413">
        <f>COUNTIF(B191:Y192,"○")</f>
        <v>3</v>
      </c>
      <c r="AA191" s="414">
        <f>COUNTIF(B191:Y192,"×")</f>
        <v>0</v>
      </c>
      <c r="AB191" s="415">
        <f>COUNTIF(B191:Y192,"△")</f>
        <v>1</v>
      </c>
      <c r="AC191" s="416">
        <f>Z191*3+AB191</f>
        <v>10</v>
      </c>
      <c r="AD191" s="322">
        <f>SUM(E192,H192,B192,N192,Q192,T192,W192)</f>
        <v>9</v>
      </c>
      <c r="AE191" s="337">
        <f>SUM(G192,J192,D192,P192,S192,V192,Y192)</f>
        <v>5</v>
      </c>
      <c r="AF191" s="415">
        <f>AD191-AE191</f>
        <v>4</v>
      </c>
      <c r="AG191" s="381">
        <v>1</v>
      </c>
      <c r="AI191" s="397" t="s">
        <v>0</v>
      </c>
      <c r="AJ191" s="397" t="s">
        <v>0</v>
      </c>
      <c r="AK191" s="397" t="s">
        <v>0</v>
      </c>
    </row>
    <row r="192" spans="1:37" ht="13.5">
      <c r="A192" s="304"/>
      <c r="B192" s="138">
        <v>2</v>
      </c>
      <c r="C192" s="141"/>
      <c r="D192" s="139">
        <v>1</v>
      </c>
      <c r="E192" s="140">
        <v>2</v>
      </c>
      <c r="F192" s="141"/>
      <c r="G192" s="139">
        <v>2</v>
      </c>
      <c r="H192" s="140">
        <v>3</v>
      </c>
      <c r="I192" s="141"/>
      <c r="J192" s="139">
        <v>1</v>
      </c>
      <c r="K192" s="344"/>
      <c r="L192" s="345"/>
      <c r="M192" s="346"/>
      <c r="N192" s="142">
        <f>M194</f>
        <v>2</v>
      </c>
      <c r="O192" s="141"/>
      <c r="P192" s="134">
        <f>K194</f>
        <v>1</v>
      </c>
      <c r="Q192" s="156">
        <f>M196</f>
        <v>0</v>
      </c>
      <c r="R192" s="157"/>
      <c r="S192" s="158">
        <f>K196</f>
        <v>0</v>
      </c>
      <c r="T192" s="156">
        <f>M198</f>
        <v>0</v>
      </c>
      <c r="U192" s="157"/>
      <c r="V192" s="158">
        <f>K198</f>
        <v>0</v>
      </c>
      <c r="W192" s="47"/>
      <c r="X192" s="65">
        <f>IF(W192="","",IF(W192=Y192,"△",IF(W192&gt;Y192,"○","×")))</f>
      </c>
      <c r="Y192" s="54"/>
      <c r="Z192" s="405"/>
      <c r="AA192" s="407"/>
      <c r="AB192" s="400"/>
      <c r="AC192" s="409"/>
      <c r="AD192" s="302"/>
      <c r="AE192" s="295"/>
      <c r="AF192" s="400"/>
      <c r="AG192" s="396"/>
      <c r="AI192" s="398"/>
      <c r="AJ192" s="398"/>
      <c r="AK192" s="398"/>
    </row>
    <row r="193" spans="1:37" ht="13.5">
      <c r="A193" s="323" t="s">
        <v>116</v>
      </c>
      <c r="B193" s="324" t="str">
        <f>IF(B194="","",IF(B194=D194,"△",IF(B194&gt;D194,"○","×")))</f>
        <v>×</v>
      </c>
      <c r="C193" s="324"/>
      <c r="D193" s="325"/>
      <c r="E193" s="340" t="str">
        <f>IF(E194="","",IF(E194=G194,"△",IF(E194&gt;G194,"○","×")))</f>
        <v>△</v>
      </c>
      <c r="F193" s="324"/>
      <c r="G193" s="325"/>
      <c r="H193" s="340" t="str">
        <f>IF(H194="","",IF(H194=J194,"△",IF(H194&gt;J194,"○","×")))</f>
        <v>×</v>
      </c>
      <c r="I193" s="324"/>
      <c r="J193" s="325"/>
      <c r="K193" s="340" t="str">
        <f>IF(K194="","",IF(K194=M194,"△",IF(K194&gt;M194,"○","×")))</f>
        <v>×</v>
      </c>
      <c r="L193" s="324"/>
      <c r="M193" s="325"/>
      <c r="N193" s="326"/>
      <c r="O193" s="327"/>
      <c r="P193" s="328"/>
      <c r="Q193" s="459"/>
      <c r="R193" s="460"/>
      <c r="S193" s="461"/>
      <c r="T193" s="465"/>
      <c r="U193" s="466"/>
      <c r="V193" s="467"/>
      <c r="W193" s="410" t="s">
        <v>0</v>
      </c>
      <c r="X193" s="411"/>
      <c r="Y193" s="412"/>
      <c r="Z193" s="413">
        <f>COUNTIF(B193:Y194,"○")</f>
        <v>0</v>
      </c>
      <c r="AA193" s="414">
        <f>COUNTIF(B193:Y194,"×")</f>
        <v>3</v>
      </c>
      <c r="AB193" s="415">
        <f>COUNTIF(B193:Y194,"△")</f>
        <v>1</v>
      </c>
      <c r="AC193" s="416">
        <f>Z193*3+AB193</f>
        <v>1</v>
      </c>
      <c r="AD193" s="322">
        <f>SUM(E194,H194,K194,B194,Q194,T194,W194)</f>
        <v>3</v>
      </c>
      <c r="AE193" s="337">
        <f>SUM(G194,J194,M194,D194,S194,V194,Y194)</f>
        <v>6</v>
      </c>
      <c r="AF193" s="415">
        <f>AD193-AE193</f>
        <v>-3</v>
      </c>
      <c r="AG193" s="381">
        <v>5</v>
      </c>
      <c r="AI193" s="397" t="s">
        <v>0</v>
      </c>
      <c r="AJ193" s="397" t="s">
        <v>0</v>
      </c>
      <c r="AK193" s="397" t="s">
        <v>0</v>
      </c>
    </row>
    <row r="194" spans="1:37" ht="13.5">
      <c r="A194" s="304"/>
      <c r="B194" s="138">
        <v>1</v>
      </c>
      <c r="C194" s="141"/>
      <c r="D194" s="139">
        <v>2</v>
      </c>
      <c r="E194" s="140">
        <v>1</v>
      </c>
      <c r="F194" s="141"/>
      <c r="G194" s="139">
        <v>1</v>
      </c>
      <c r="H194" s="140">
        <v>0</v>
      </c>
      <c r="I194" s="141"/>
      <c r="J194" s="139">
        <v>1</v>
      </c>
      <c r="K194" s="140">
        <v>1</v>
      </c>
      <c r="L194" s="141"/>
      <c r="M194" s="139">
        <v>2</v>
      </c>
      <c r="N194" s="329"/>
      <c r="O194" s="307"/>
      <c r="P194" s="308"/>
      <c r="Q194" s="159">
        <f>P196</f>
        <v>0</v>
      </c>
      <c r="R194" s="160"/>
      <c r="S194" s="161">
        <f>N196</f>
        <v>0</v>
      </c>
      <c r="T194" s="159">
        <f>P198</f>
        <v>0</v>
      </c>
      <c r="U194" s="160"/>
      <c r="V194" s="161">
        <f>N198</f>
        <v>0</v>
      </c>
      <c r="W194" s="52"/>
      <c r="X194" s="65">
        <f>IF(W194="","",IF(W194=Y194,"△",IF(W194&gt;Y194,"○","×")))</f>
      </c>
      <c r="Y194" s="54"/>
      <c r="Z194" s="405"/>
      <c r="AA194" s="407"/>
      <c r="AB194" s="400"/>
      <c r="AC194" s="409"/>
      <c r="AD194" s="302"/>
      <c r="AE194" s="295"/>
      <c r="AF194" s="400"/>
      <c r="AG194" s="396"/>
      <c r="AI194" s="398"/>
      <c r="AJ194" s="398"/>
      <c r="AK194" s="398"/>
    </row>
    <row r="195" spans="1:37" ht="13.5">
      <c r="A195" s="323"/>
      <c r="B195" s="313">
        <f>IF(B196="","",IF(B196=D196,"△",IF(B196&gt;D196,"○","×")))</f>
      </c>
      <c r="C195" s="313"/>
      <c r="D195" s="314"/>
      <c r="E195" s="360">
        <f>IF(E196="","",IF(E196=G196,"△",IF(E196&gt;G196,"○","×")))</f>
      </c>
      <c r="F195" s="313"/>
      <c r="G195" s="314"/>
      <c r="H195" s="360">
        <f>IF(H196="","",IF(H196=J196,"△",IF(H196&gt;J196,"○","×")))</f>
      </c>
      <c r="I195" s="313"/>
      <c r="J195" s="314"/>
      <c r="K195" s="360">
        <f>IF(K196="","",IF(K196=M196,"△",IF(K196&gt;M196,"○","×")))</f>
      </c>
      <c r="L195" s="313"/>
      <c r="M195" s="314"/>
      <c r="N195" s="360">
        <f>IF(N196="","",IF(N196=P196,"△",IF(N196&gt;P196,"○","×")))</f>
      </c>
      <c r="O195" s="313"/>
      <c r="P195" s="314"/>
      <c r="Q195" s="432"/>
      <c r="R195" s="433"/>
      <c r="S195" s="434"/>
      <c r="T195" s="468"/>
      <c r="U195" s="469"/>
      <c r="V195" s="470"/>
      <c r="W195" s="410" t="s">
        <v>0</v>
      </c>
      <c r="X195" s="411"/>
      <c r="Y195" s="412"/>
      <c r="Z195" s="413">
        <f>COUNTIF(B195:Y196,"○")</f>
        <v>0</v>
      </c>
      <c r="AA195" s="414">
        <f>COUNTIF(B195:Y196,"×")</f>
        <v>0</v>
      </c>
      <c r="AB195" s="415">
        <f>COUNTIF(B195:Y196,"△")</f>
        <v>0</v>
      </c>
      <c r="AC195" s="416">
        <f>Z195*3+AB195</f>
        <v>0</v>
      </c>
      <c r="AD195" s="322">
        <f>SUM(E196,H196,K196,N196,B196,T196,W196)</f>
        <v>0</v>
      </c>
      <c r="AE195" s="337">
        <f>SUM(G196,J196,M196,P196,D196,V196,Y196)</f>
        <v>0</v>
      </c>
      <c r="AF195" s="415">
        <f>AD195-AE195</f>
        <v>0</v>
      </c>
      <c r="AG195" s="381"/>
      <c r="AI195" s="397" t="s">
        <v>0</v>
      </c>
      <c r="AJ195" s="397" t="s">
        <v>0</v>
      </c>
      <c r="AK195" s="397" t="s">
        <v>0</v>
      </c>
    </row>
    <row r="196" spans="1:37" ht="13.5">
      <c r="A196" s="304"/>
      <c r="B196" s="147"/>
      <c r="C196" s="133"/>
      <c r="D196" s="148"/>
      <c r="E196" s="140"/>
      <c r="F196" s="141"/>
      <c r="G196" s="139"/>
      <c r="H196" s="140"/>
      <c r="I196" s="141"/>
      <c r="J196" s="139"/>
      <c r="K196" s="140"/>
      <c r="L196" s="141"/>
      <c r="M196" s="139"/>
      <c r="N196" s="140"/>
      <c r="O196" s="141"/>
      <c r="P196" s="139"/>
      <c r="Q196" s="432"/>
      <c r="R196" s="433"/>
      <c r="S196" s="434"/>
      <c r="T196" s="159">
        <f>S198</f>
        <v>0</v>
      </c>
      <c r="U196" s="160"/>
      <c r="V196" s="161">
        <f>Q198</f>
        <v>0</v>
      </c>
      <c r="W196" s="47"/>
      <c r="X196" s="63">
        <f>IF(W196="","",IF(W196=Y196,"△",IF(W196&gt;Y196,"○","×")))</f>
      </c>
      <c r="Y196" s="54"/>
      <c r="Z196" s="405"/>
      <c r="AA196" s="407"/>
      <c r="AB196" s="400"/>
      <c r="AC196" s="409"/>
      <c r="AD196" s="302"/>
      <c r="AE196" s="295"/>
      <c r="AF196" s="400"/>
      <c r="AG196" s="396"/>
      <c r="AI196" s="398"/>
      <c r="AJ196" s="398"/>
      <c r="AK196" s="398"/>
    </row>
    <row r="197" spans="1:37" ht="13.5">
      <c r="A197" s="323"/>
      <c r="B197" s="324">
        <f>IF(B198="","",IF(B198=D198,"△",IF(B198&gt;D198,"○","×")))</f>
      </c>
      <c r="C197" s="324"/>
      <c r="D197" s="325"/>
      <c r="E197" s="340">
        <f>IF(E198="","",IF(E198=G198,"△",IF(E198&gt;G198,"○","×")))</f>
      </c>
      <c r="F197" s="324"/>
      <c r="G197" s="325"/>
      <c r="H197" s="340">
        <f>IF(H198="","",IF(H198=J198,"△",IF(H198&gt;J198,"○","×")))</f>
      </c>
      <c r="I197" s="324"/>
      <c r="J197" s="325"/>
      <c r="K197" s="340">
        <f>IF(K198="","",IF(K198=M198,"△",IF(K198&gt;M198,"○","×")))</f>
      </c>
      <c r="L197" s="324"/>
      <c r="M197" s="325"/>
      <c r="N197" s="340">
        <f>IF(N198="","",IF(N198=P198,"△",IF(N198&gt;P198,"○","×")))</f>
      </c>
      <c r="O197" s="324"/>
      <c r="P197" s="325"/>
      <c r="Q197" s="484">
        <f>IF(Q198="","",IF(Q198=S198,"△",IF(Q198&gt;S198,"○","×")))</f>
      </c>
      <c r="R197" s="460"/>
      <c r="S197" s="461"/>
      <c r="T197" s="436"/>
      <c r="U197" s="437"/>
      <c r="V197" s="438"/>
      <c r="W197" s="410" t="s">
        <v>0</v>
      </c>
      <c r="X197" s="411"/>
      <c r="Y197" s="412"/>
      <c r="Z197" s="413">
        <f>COUNTIF(B197:Y198,"○")</f>
        <v>0</v>
      </c>
      <c r="AA197" s="414">
        <f>COUNTIF(B197:Y198,"×")</f>
        <v>0</v>
      </c>
      <c r="AB197" s="415">
        <f>COUNTIF(B197:Y198,"△")</f>
        <v>0</v>
      </c>
      <c r="AC197" s="416">
        <f>Z197*3+AB197</f>
        <v>0</v>
      </c>
      <c r="AD197" s="322">
        <f>SUM(E198,H198,K198,N198,Q198,B198,W198)</f>
        <v>0</v>
      </c>
      <c r="AE197" s="337">
        <f>SUM(G198,J198,M198,P198,S198,D198,Y198)</f>
        <v>0</v>
      </c>
      <c r="AF197" s="415">
        <f>AD197-AE197</f>
        <v>0</v>
      </c>
      <c r="AG197" s="416"/>
      <c r="AI197" s="397" t="s">
        <v>0</v>
      </c>
      <c r="AJ197" s="397" t="s">
        <v>0</v>
      </c>
      <c r="AK197" s="397" t="s">
        <v>0</v>
      </c>
    </row>
    <row r="198" spans="1:37" ht="14.25" thickBot="1">
      <c r="A198" s="367"/>
      <c r="B198" s="149"/>
      <c r="C198" s="150"/>
      <c r="D198" s="151"/>
      <c r="E198" s="152"/>
      <c r="F198" s="150"/>
      <c r="G198" s="151"/>
      <c r="H198" s="152"/>
      <c r="I198" s="150"/>
      <c r="J198" s="151"/>
      <c r="K198" s="152"/>
      <c r="L198" s="150"/>
      <c r="M198" s="151"/>
      <c r="N198" s="152"/>
      <c r="O198" s="150"/>
      <c r="P198" s="151"/>
      <c r="Q198" s="162"/>
      <c r="R198" s="163"/>
      <c r="S198" s="164"/>
      <c r="T198" s="439"/>
      <c r="U198" s="440"/>
      <c r="V198" s="441"/>
      <c r="W198" s="47"/>
      <c r="X198" s="63">
        <f>IF(W198="","",IF(W198=Y198,"△",IF(W198&gt;Y198,"○","×")))</f>
      </c>
      <c r="Y198" s="54"/>
      <c r="Z198" s="405"/>
      <c r="AA198" s="407"/>
      <c r="AB198" s="400"/>
      <c r="AC198" s="409"/>
      <c r="AD198" s="302"/>
      <c r="AE198" s="295"/>
      <c r="AF198" s="400"/>
      <c r="AG198" s="409"/>
      <c r="AI198" s="398"/>
      <c r="AJ198" s="398"/>
      <c r="AK198" s="398"/>
    </row>
    <row r="199" spans="1:37" ht="13.5">
      <c r="A199" s="368" t="s">
        <v>0</v>
      </c>
      <c r="B199" s="417" t="s">
        <v>0</v>
      </c>
      <c r="C199" s="411"/>
      <c r="D199" s="418"/>
      <c r="E199" s="410" t="s">
        <v>0</v>
      </c>
      <c r="F199" s="411"/>
      <c r="G199" s="418"/>
      <c r="H199" s="410" t="s">
        <v>0</v>
      </c>
      <c r="I199" s="411"/>
      <c r="J199" s="418"/>
      <c r="K199" s="410" t="s">
        <v>0</v>
      </c>
      <c r="L199" s="411"/>
      <c r="M199" s="418"/>
      <c r="N199" s="410" t="s">
        <v>0</v>
      </c>
      <c r="O199" s="411"/>
      <c r="P199" s="418"/>
      <c r="Q199" s="410" t="s">
        <v>0</v>
      </c>
      <c r="R199" s="411"/>
      <c r="S199" s="418"/>
      <c r="T199" s="410" t="s">
        <v>0</v>
      </c>
      <c r="U199" s="411"/>
      <c r="V199" s="418"/>
      <c r="W199" s="421"/>
      <c r="X199" s="422"/>
      <c r="Y199" s="423"/>
      <c r="Z199" s="413">
        <f>COUNTIF(B199:Y200,"○")</f>
        <v>0</v>
      </c>
      <c r="AA199" s="414">
        <f>COUNTIF(B199:Y200,"×")</f>
        <v>0</v>
      </c>
      <c r="AB199" s="415">
        <f>COUNTIF(B199:Y200,"△")</f>
        <v>0</v>
      </c>
      <c r="AC199" s="416">
        <f>Z199*3+AB199</f>
        <v>0</v>
      </c>
      <c r="AD199" s="322">
        <f>SUM(E200,H200,K200,N200,Q200,T200,B200)</f>
        <v>0</v>
      </c>
      <c r="AE199" s="337">
        <f>SUM(G200,J200,M200,P200,S200,V200,D200)</f>
        <v>0</v>
      </c>
      <c r="AF199" s="415">
        <f>AD199-AE199</f>
        <v>0</v>
      </c>
      <c r="AG199" s="416" t="s">
        <v>0</v>
      </c>
      <c r="AI199" s="397" t="s">
        <v>0</v>
      </c>
      <c r="AJ199" s="397" t="s">
        <v>0</v>
      </c>
      <c r="AK199" s="397" t="s">
        <v>0</v>
      </c>
    </row>
    <row r="200" spans="1:37" ht="14.25" thickBot="1">
      <c r="A200" s="369"/>
      <c r="B200" s="55">
        <f>IF(Y186="","",Y186)</f>
      </c>
      <c r="C200" s="61">
        <f>IF(B200="","",IF(B200=D200,"△",IF(B200&gt;D200,"○","×")))</f>
      </c>
      <c r="D200" s="57">
        <f>IF(W186="","",W186)</f>
      </c>
      <c r="E200" s="58">
        <f>IF(Y188="","",Y188)</f>
      </c>
      <c r="F200" s="66">
        <f>IF(E200="","",IF(E200=G200,"△",IF(E200&gt;G200,"○","×")))</f>
      </c>
      <c r="G200" s="57">
        <f>IF(W188="","",W188)</f>
      </c>
      <c r="H200" s="58">
        <f>IF(Y190="","",Y190)</f>
      </c>
      <c r="I200" s="61">
        <f>IF(H200="","",IF(H200=J200,"△",IF(H200&gt;J200,"○","×")))</f>
      </c>
      <c r="J200" s="57">
        <f>IF(W190="","",W190)</f>
      </c>
      <c r="K200" s="58">
        <f>IF(Y192="","",Y192)</f>
      </c>
      <c r="L200" s="66">
        <f>IF(K200="","",IF(K200=M200,"△",IF(K200&gt;M200,"○","×")))</f>
      </c>
      <c r="M200" s="57">
        <f>IF(W192="","",W192)</f>
      </c>
      <c r="N200" s="58">
        <f>IF(Y194="","",Y194)</f>
      </c>
      <c r="O200" s="66">
        <f>IF(N200="","",IF(N200=P200,"△",IF(N200&gt;P200,"○","×")))</f>
      </c>
      <c r="P200" s="57">
        <f>IF(W194="","",W194)</f>
      </c>
      <c r="Q200" s="58">
        <f>IF(Y196="","",Y196)</f>
      </c>
      <c r="R200" s="66">
        <f>IF(Q200="","",IF(Q200=S200,"△",IF(Q200&gt;S200,"○","×")))</f>
      </c>
      <c r="S200" s="57">
        <f>IF(W196="","",W196)</f>
      </c>
      <c r="T200" s="58">
        <f>IF(Y198="","",Y198)</f>
      </c>
      <c r="U200" s="66">
        <f>IF(T200="","",IF(T200=V200,"△",IF(T200&gt;V200,"○","×")))</f>
      </c>
      <c r="V200" s="57">
        <f>IF(W198="","",W198)</f>
      </c>
      <c r="W200" s="424"/>
      <c r="X200" s="425"/>
      <c r="Y200" s="426"/>
      <c r="Z200" s="427"/>
      <c r="AA200" s="419"/>
      <c r="AB200" s="420"/>
      <c r="AC200" s="428"/>
      <c r="AD200" s="380"/>
      <c r="AE200" s="372"/>
      <c r="AF200" s="420"/>
      <c r="AG200" s="428"/>
      <c r="AI200" s="398"/>
      <c r="AJ200" s="398"/>
      <c r="AK200" s="398"/>
    </row>
    <row r="201" spans="26:33" ht="13.5">
      <c r="Z201" s="174"/>
      <c r="AA201" s="174"/>
      <c r="AB201" s="174"/>
      <c r="AC201" s="174"/>
      <c r="AD201" s="174"/>
      <c r="AE201" s="174"/>
      <c r="AF201" s="174"/>
      <c r="AG201" s="174"/>
    </row>
    <row r="202" spans="1:33" ht="18.75" customHeight="1">
      <c r="A202" s="2">
        <v>5</v>
      </c>
      <c r="B202" s="2" t="s">
        <v>4</v>
      </c>
      <c r="C202" s="272" t="s">
        <v>29</v>
      </c>
      <c r="D202" s="272"/>
      <c r="E202" s="3" t="s">
        <v>24</v>
      </c>
      <c r="F202" s="24"/>
      <c r="G202" s="4"/>
      <c r="H202" s="273" t="s">
        <v>0</v>
      </c>
      <c r="I202" s="273"/>
      <c r="J202" s="273"/>
      <c r="K202" s="273"/>
      <c r="L202" s="25"/>
      <c r="M202" s="4"/>
      <c r="N202" s="4"/>
      <c r="O202" s="25"/>
      <c r="P202" s="4"/>
      <c r="Q202" s="4"/>
      <c r="R202" s="25"/>
      <c r="S202" s="4"/>
      <c r="T202" s="4"/>
      <c r="U202" s="25"/>
      <c r="V202" s="4"/>
      <c r="W202" s="4"/>
      <c r="X202" s="25"/>
      <c r="Y202" s="4"/>
      <c r="Z202" s="176"/>
      <c r="AA202" s="176"/>
      <c r="AB202" s="176"/>
      <c r="AC202" s="176"/>
      <c r="AD202" s="174"/>
      <c r="AE202" s="174"/>
      <c r="AF202" s="174"/>
      <c r="AG202" s="174"/>
    </row>
    <row r="203" spans="1:40" ht="11.25" customHeight="1" thickBot="1">
      <c r="A203" s="4"/>
      <c r="B203" s="4"/>
      <c r="C203" s="25"/>
      <c r="D203" s="4"/>
      <c r="E203" s="4"/>
      <c r="F203" s="25"/>
      <c r="G203" s="4"/>
      <c r="H203" s="4"/>
      <c r="I203" s="25"/>
      <c r="J203" s="4"/>
      <c r="K203" s="4"/>
      <c r="L203" s="25"/>
      <c r="M203" s="4"/>
      <c r="N203" s="4"/>
      <c r="O203" s="25"/>
      <c r="P203" s="4"/>
      <c r="Q203" s="5"/>
      <c r="R203" s="29"/>
      <c r="S203" s="5"/>
      <c r="T203" s="5"/>
      <c r="U203" s="29"/>
      <c r="V203" s="5"/>
      <c r="W203" s="5"/>
      <c r="X203" s="29"/>
      <c r="Y203" s="6"/>
      <c r="Z203" s="177"/>
      <c r="AA203" s="178" t="s">
        <v>7</v>
      </c>
      <c r="AB203" s="178">
        <v>15</v>
      </c>
      <c r="AC203" s="179" t="s">
        <v>8</v>
      </c>
      <c r="AD203" s="174"/>
      <c r="AE203" s="174"/>
      <c r="AF203" s="174"/>
      <c r="AG203" s="174"/>
      <c r="AI203" s="383" t="s">
        <v>25</v>
      </c>
      <c r="AJ203" s="383"/>
      <c r="AK203" s="383"/>
      <c r="AL203" s="7"/>
      <c r="AM203" s="7"/>
      <c r="AN203" s="7"/>
    </row>
    <row r="204" spans="1:33" ht="14.25" thickBot="1">
      <c r="A204" s="8">
        <v>6</v>
      </c>
      <c r="B204" s="4" t="s">
        <v>26</v>
      </c>
      <c r="C204" s="25"/>
      <c r="D204" s="4"/>
      <c r="E204" s="4"/>
      <c r="F204" s="25"/>
      <c r="G204" s="4"/>
      <c r="H204" s="4"/>
      <c r="I204" s="25"/>
      <c r="J204" s="4"/>
      <c r="K204" s="4"/>
      <c r="L204" s="25"/>
      <c r="M204" s="4"/>
      <c r="N204" s="9"/>
      <c r="O204" s="25"/>
      <c r="P204" s="257" t="s">
        <v>11</v>
      </c>
      <c r="Q204" s="257"/>
      <c r="R204" s="257"/>
      <c r="S204" s="257"/>
      <c r="T204" s="44">
        <v>15</v>
      </c>
      <c r="U204" s="25"/>
      <c r="V204" s="258" t="s">
        <v>12</v>
      </c>
      <c r="W204" s="258"/>
      <c r="X204" s="258"/>
      <c r="Y204" s="10">
        <v>0</v>
      </c>
      <c r="Z204" s="176"/>
      <c r="AA204" s="176"/>
      <c r="AB204" s="176"/>
      <c r="AC204" s="176"/>
      <c r="AD204" s="174"/>
      <c r="AE204" s="174"/>
      <c r="AF204" s="174"/>
      <c r="AG204" s="174"/>
    </row>
    <row r="205" spans="1:37" ht="13.5" customHeight="1">
      <c r="A205" s="274"/>
      <c r="B205" s="276" t="str">
        <f>A207</f>
        <v>城北B</v>
      </c>
      <c r="C205" s="259"/>
      <c r="D205" s="259"/>
      <c r="E205" s="259" t="str">
        <f>A209</f>
        <v>白浜B</v>
      </c>
      <c r="F205" s="259"/>
      <c r="G205" s="259"/>
      <c r="H205" s="259" t="str">
        <f>A211</f>
        <v>津田B</v>
      </c>
      <c r="I205" s="259"/>
      <c r="J205" s="259"/>
      <c r="K205" s="259" t="str">
        <f>A213</f>
        <v>広畑B</v>
      </c>
      <c r="L205" s="259"/>
      <c r="M205" s="259"/>
      <c r="N205" s="259" t="str">
        <f>A215</f>
        <v>白鷺B</v>
      </c>
      <c r="O205" s="259"/>
      <c r="P205" s="259"/>
      <c r="Q205" s="454">
        <f>A217</f>
        <v>0</v>
      </c>
      <c r="R205" s="454"/>
      <c r="S205" s="454"/>
      <c r="T205" s="454"/>
      <c r="U205" s="454"/>
      <c r="V205" s="454"/>
      <c r="W205" s="280" t="s">
        <v>0</v>
      </c>
      <c r="X205" s="281"/>
      <c r="Y205" s="282"/>
      <c r="Z205" s="387" t="s">
        <v>13</v>
      </c>
      <c r="AA205" s="389" t="s">
        <v>14</v>
      </c>
      <c r="AB205" s="391" t="s">
        <v>15</v>
      </c>
      <c r="AC205" s="393" t="s">
        <v>16</v>
      </c>
      <c r="AD205" s="387" t="s">
        <v>17</v>
      </c>
      <c r="AE205" s="389" t="s">
        <v>18</v>
      </c>
      <c r="AF205" s="391" t="s">
        <v>19</v>
      </c>
      <c r="AG205" s="261" t="s">
        <v>2</v>
      </c>
      <c r="AI205" s="384" t="s">
        <v>20</v>
      </c>
      <c r="AJ205" s="384" t="s">
        <v>21</v>
      </c>
      <c r="AK205" s="384" t="s">
        <v>22</v>
      </c>
    </row>
    <row r="206" spans="1:37" ht="14.25" thickBot="1">
      <c r="A206" s="275"/>
      <c r="B206" s="277"/>
      <c r="C206" s="260"/>
      <c r="D206" s="260"/>
      <c r="E206" s="260"/>
      <c r="F206" s="260"/>
      <c r="G206" s="260"/>
      <c r="H206" s="260"/>
      <c r="I206" s="260"/>
      <c r="J206" s="260"/>
      <c r="K206" s="260"/>
      <c r="L206" s="260"/>
      <c r="M206" s="260"/>
      <c r="N206" s="260"/>
      <c r="O206" s="260"/>
      <c r="P206" s="260"/>
      <c r="Q206" s="455"/>
      <c r="R206" s="455"/>
      <c r="S206" s="455"/>
      <c r="T206" s="455"/>
      <c r="U206" s="455"/>
      <c r="V206" s="455"/>
      <c r="W206" s="283"/>
      <c r="X206" s="284"/>
      <c r="Y206" s="285"/>
      <c r="Z206" s="388"/>
      <c r="AA206" s="390"/>
      <c r="AB206" s="392"/>
      <c r="AC206" s="394"/>
      <c r="AD206" s="388"/>
      <c r="AE206" s="390"/>
      <c r="AF206" s="392"/>
      <c r="AG206" s="262"/>
      <c r="AI206" s="385"/>
      <c r="AJ206" s="385"/>
      <c r="AK206" s="385"/>
    </row>
    <row r="207" spans="1:37" ht="13.5">
      <c r="A207" s="303" t="s">
        <v>115</v>
      </c>
      <c r="B207" s="305"/>
      <c r="C207" s="305"/>
      <c r="D207" s="306"/>
      <c r="E207" s="309" t="str">
        <f>IF(E208="","",IF(E208=G208,"△",IF(E208&gt;G208,"○","×")))</f>
        <v>×</v>
      </c>
      <c r="F207" s="310"/>
      <c r="G207" s="311"/>
      <c r="H207" s="312" t="str">
        <f>IF(H208="","",IF(H208=J208,"△",IF(H208&gt;J208,"○","×")))</f>
        <v>×</v>
      </c>
      <c r="I207" s="313"/>
      <c r="J207" s="314"/>
      <c r="K207" s="309" t="str">
        <f>IF(K208="","",IF(K208=M208,"△",IF(K208&gt;M208,"○","×")))</f>
        <v>×</v>
      </c>
      <c r="L207" s="310"/>
      <c r="M207" s="311"/>
      <c r="N207" s="286" t="str">
        <f>IF(N208="","",IF(N208=P208,"△",IF(N208&gt;P208,"○","×")))</f>
        <v>×</v>
      </c>
      <c r="O207" s="287"/>
      <c r="P207" s="288"/>
      <c r="Q207" s="481"/>
      <c r="R207" s="482"/>
      <c r="S207" s="483"/>
      <c r="T207" s="456"/>
      <c r="U207" s="457"/>
      <c r="V207" s="458"/>
      <c r="W207" s="401" t="s">
        <v>0</v>
      </c>
      <c r="X207" s="402"/>
      <c r="Y207" s="403"/>
      <c r="Z207" s="404">
        <f>COUNTIF(B207:Y208,"○")</f>
        <v>0</v>
      </c>
      <c r="AA207" s="406">
        <f>COUNTIF(B207:Y208,"×")</f>
        <v>4</v>
      </c>
      <c r="AB207" s="399">
        <f>COUNTIF(B207:Y208,"△")</f>
        <v>0</v>
      </c>
      <c r="AC207" s="408">
        <f>Z207*3+AB207</f>
        <v>0</v>
      </c>
      <c r="AD207" s="301">
        <f>SUM(E208,H208,K208,N208,Q208,T208,W208)</f>
        <v>3</v>
      </c>
      <c r="AE207" s="294">
        <f>SUM(G208,J208,M208,P208,S208,V208,Y208)</f>
        <v>18</v>
      </c>
      <c r="AF207" s="399">
        <f>AD207-AE207</f>
        <v>-15</v>
      </c>
      <c r="AG207" s="395">
        <v>5</v>
      </c>
      <c r="AI207" s="397" t="s">
        <v>0</v>
      </c>
      <c r="AJ207" s="397" t="s">
        <v>0</v>
      </c>
      <c r="AK207" s="397" t="s">
        <v>0</v>
      </c>
    </row>
    <row r="208" spans="1:37" ht="13.5">
      <c r="A208" s="304"/>
      <c r="B208" s="307"/>
      <c r="C208" s="307"/>
      <c r="D208" s="308"/>
      <c r="E208" s="132">
        <f>D210</f>
        <v>1</v>
      </c>
      <c r="F208" s="133"/>
      <c r="G208" s="134">
        <f>B210</f>
        <v>6</v>
      </c>
      <c r="H208" s="132">
        <f>D212</f>
        <v>1</v>
      </c>
      <c r="I208" s="133"/>
      <c r="J208" s="134">
        <f>B212</f>
        <v>6</v>
      </c>
      <c r="K208" s="132">
        <f>D214</f>
        <v>0</v>
      </c>
      <c r="L208" s="133"/>
      <c r="M208" s="134">
        <f>B214</f>
        <v>4</v>
      </c>
      <c r="N208" s="132">
        <f>D216</f>
        <v>1</v>
      </c>
      <c r="O208" s="133"/>
      <c r="P208" s="134">
        <f>B216</f>
        <v>2</v>
      </c>
      <c r="Q208" s="156">
        <f>D218</f>
        <v>0</v>
      </c>
      <c r="R208" s="157"/>
      <c r="S208" s="158">
        <f>B218</f>
        <v>0</v>
      </c>
      <c r="T208" s="156">
        <f>D220</f>
        <v>0</v>
      </c>
      <c r="U208" s="157"/>
      <c r="V208" s="158">
        <f>B220</f>
        <v>0</v>
      </c>
      <c r="W208" s="47"/>
      <c r="X208" s="63">
        <f>IF(W208="","",IF(W208=Y208,"△",IF(W208&gt;Y208,"○","×")))</f>
      </c>
      <c r="Y208" s="49"/>
      <c r="Z208" s="405"/>
      <c r="AA208" s="407"/>
      <c r="AB208" s="400"/>
      <c r="AC208" s="409"/>
      <c r="AD208" s="302"/>
      <c r="AE208" s="295"/>
      <c r="AF208" s="400"/>
      <c r="AG208" s="396"/>
      <c r="AI208" s="398"/>
      <c r="AJ208" s="398"/>
      <c r="AK208" s="398"/>
    </row>
    <row r="209" spans="1:37" ht="13.5">
      <c r="A209" s="323" t="s">
        <v>119</v>
      </c>
      <c r="B209" s="324" t="str">
        <f>IF(B210="","",IF(B210=D210,"△",IF(B210&gt;D210,"○","×")))</f>
        <v>○</v>
      </c>
      <c r="C209" s="324"/>
      <c r="D209" s="325"/>
      <c r="E209" s="326"/>
      <c r="F209" s="327"/>
      <c r="G209" s="328"/>
      <c r="H209" s="330" t="str">
        <f>IF(H210="","",IF(H210=J210,"△",IF(H210&gt;J210,"○","×")))</f>
        <v>○</v>
      </c>
      <c r="I209" s="324"/>
      <c r="J209" s="325"/>
      <c r="K209" s="330" t="str">
        <f>IF(K210="","",IF(K210=M210,"△",IF(K210&gt;M210,"○","×")))</f>
        <v>×</v>
      </c>
      <c r="L209" s="324"/>
      <c r="M209" s="325"/>
      <c r="N209" s="330" t="str">
        <f>IF(N210="","",IF(N210=P210,"△",IF(N210&gt;P210,"○","×")))</f>
        <v>○</v>
      </c>
      <c r="O209" s="324"/>
      <c r="P209" s="325"/>
      <c r="Q209" s="459"/>
      <c r="R209" s="460"/>
      <c r="S209" s="461"/>
      <c r="T209" s="459"/>
      <c r="U209" s="460"/>
      <c r="V209" s="461"/>
      <c r="W209" s="410" t="s">
        <v>0</v>
      </c>
      <c r="X209" s="411"/>
      <c r="Y209" s="412"/>
      <c r="Z209" s="413">
        <f>COUNTIF(B209:Y210,"○")</f>
        <v>3</v>
      </c>
      <c r="AA209" s="414">
        <f>COUNTIF(B209:Y210,"×")</f>
        <v>1</v>
      </c>
      <c r="AB209" s="415">
        <f>COUNTIF(B209:Y210,"△")</f>
        <v>0</v>
      </c>
      <c r="AC209" s="416">
        <f>Z209*3+AB209</f>
        <v>9</v>
      </c>
      <c r="AD209" s="322">
        <f>SUM(B210,E210,H210,K210,N210,Q210,T210,W210)</f>
        <v>12</v>
      </c>
      <c r="AE209" s="337">
        <f>SUM(D210,J210,M210,P210,S210,V210,Y210)</f>
        <v>4</v>
      </c>
      <c r="AF209" s="415">
        <f>AD209-AE209</f>
        <v>8</v>
      </c>
      <c r="AG209" s="381">
        <v>2</v>
      </c>
      <c r="AI209" s="397" t="s">
        <v>0</v>
      </c>
      <c r="AJ209" s="397" t="s">
        <v>0</v>
      </c>
      <c r="AK209" s="397" t="s">
        <v>0</v>
      </c>
    </row>
    <row r="210" spans="1:37" ht="13.5">
      <c r="A210" s="304"/>
      <c r="B210" s="138">
        <v>6</v>
      </c>
      <c r="C210" s="133"/>
      <c r="D210" s="139">
        <v>1</v>
      </c>
      <c r="E210" s="329"/>
      <c r="F210" s="307"/>
      <c r="G210" s="308"/>
      <c r="H210" s="132">
        <f>G212</f>
        <v>1</v>
      </c>
      <c r="I210" s="133"/>
      <c r="J210" s="134">
        <f>E212</f>
        <v>0</v>
      </c>
      <c r="K210" s="132">
        <f>G214</f>
        <v>0</v>
      </c>
      <c r="L210" s="133"/>
      <c r="M210" s="134">
        <f>E214</f>
        <v>3</v>
      </c>
      <c r="N210" s="132">
        <f>G216</f>
        <v>5</v>
      </c>
      <c r="O210" s="133"/>
      <c r="P210" s="134">
        <f>E216</f>
        <v>0</v>
      </c>
      <c r="Q210" s="156">
        <f>G218</f>
        <v>0</v>
      </c>
      <c r="R210" s="157"/>
      <c r="S210" s="158">
        <f>E218</f>
        <v>0</v>
      </c>
      <c r="T210" s="156">
        <f>G220</f>
        <v>0</v>
      </c>
      <c r="U210" s="157"/>
      <c r="V210" s="158">
        <f>E220</f>
        <v>0</v>
      </c>
      <c r="W210" s="47"/>
      <c r="X210" s="63">
        <f>IF(W210="","",IF(W210=Y210,"△",IF(W210&gt;Y210,"○","×")))</f>
      </c>
      <c r="Y210" s="49"/>
      <c r="Z210" s="405"/>
      <c r="AA210" s="407"/>
      <c r="AB210" s="400"/>
      <c r="AC210" s="409"/>
      <c r="AD210" s="302"/>
      <c r="AE210" s="295"/>
      <c r="AF210" s="400"/>
      <c r="AG210" s="396"/>
      <c r="AI210" s="398"/>
      <c r="AJ210" s="398"/>
      <c r="AK210" s="398"/>
    </row>
    <row r="211" spans="1:37" ht="13.5">
      <c r="A211" s="323" t="s">
        <v>128</v>
      </c>
      <c r="B211" s="324" t="str">
        <f>IF(B212="","",IF(B212=D212,"△",IF(B212&gt;D212,"○","×")))</f>
        <v>○</v>
      </c>
      <c r="C211" s="324"/>
      <c r="D211" s="325"/>
      <c r="E211" s="340" t="str">
        <f>IF(E212="","",IF(E212=G212,"△",IF(E212&gt;G212,"○","×")))</f>
        <v>×</v>
      </c>
      <c r="F211" s="324"/>
      <c r="G211" s="325"/>
      <c r="H211" s="341"/>
      <c r="I211" s="342"/>
      <c r="J211" s="343"/>
      <c r="K211" s="330" t="str">
        <f>IF(K212="","",IF(K212=M212,"△",IF(K212&gt;M212,"○","×")))</f>
        <v>△</v>
      </c>
      <c r="L211" s="324"/>
      <c r="M211" s="325"/>
      <c r="N211" s="330" t="str">
        <f>IF(N212="","",IF(N212=P212,"△",IF(N212&gt;P212,"○","×")))</f>
        <v>○</v>
      </c>
      <c r="O211" s="324"/>
      <c r="P211" s="325"/>
      <c r="Q211" s="459"/>
      <c r="R211" s="460"/>
      <c r="S211" s="461"/>
      <c r="T211" s="459"/>
      <c r="U211" s="460"/>
      <c r="V211" s="461"/>
      <c r="W211" s="410" t="s">
        <v>0</v>
      </c>
      <c r="X211" s="411"/>
      <c r="Y211" s="412"/>
      <c r="Z211" s="413">
        <f>COUNTIF(B211:Y212,"○")</f>
        <v>2</v>
      </c>
      <c r="AA211" s="414">
        <f>COUNTIF(B211:Y212,"×")</f>
        <v>1</v>
      </c>
      <c r="AB211" s="415">
        <f>COUNTIF(B211:Y212,"△")</f>
        <v>1</v>
      </c>
      <c r="AC211" s="416">
        <f>Z211*3+AB211</f>
        <v>7</v>
      </c>
      <c r="AD211" s="322">
        <f>SUM(E212,B212,K212,N212,Q212,T212,W212)</f>
        <v>13</v>
      </c>
      <c r="AE211" s="337">
        <f>SUM(G212,D212,M212,P212,S212,V212,Y212)</f>
        <v>2</v>
      </c>
      <c r="AF211" s="415">
        <f>AD211-AE211</f>
        <v>11</v>
      </c>
      <c r="AG211" s="381">
        <v>3</v>
      </c>
      <c r="AI211" s="397" t="s">
        <v>0</v>
      </c>
      <c r="AJ211" s="397" t="s">
        <v>0</v>
      </c>
      <c r="AK211" s="397" t="s">
        <v>0</v>
      </c>
    </row>
    <row r="212" spans="1:37" ht="13.5">
      <c r="A212" s="304"/>
      <c r="B212" s="138">
        <v>6</v>
      </c>
      <c r="C212" s="133"/>
      <c r="D212" s="139">
        <v>1</v>
      </c>
      <c r="E212" s="140">
        <v>0</v>
      </c>
      <c r="F212" s="133"/>
      <c r="G212" s="139">
        <v>1</v>
      </c>
      <c r="H212" s="344"/>
      <c r="I212" s="345"/>
      <c r="J212" s="346"/>
      <c r="K212" s="132">
        <f>J214</f>
        <v>0</v>
      </c>
      <c r="L212" s="133"/>
      <c r="M212" s="134">
        <f>H214</f>
        <v>0</v>
      </c>
      <c r="N212" s="132">
        <f>J216</f>
        <v>7</v>
      </c>
      <c r="O212" s="133"/>
      <c r="P212" s="134">
        <f>H216</f>
        <v>0</v>
      </c>
      <c r="Q212" s="156">
        <f>J218</f>
        <v>0</v>
      </c>
      <c r="R212" s="157"/>
      <c r="S212" s="158">
        <f>H218</f>
        <v>0</v>
      </c>
      <c r="T212" s="156">
        <f>J220</f>
        <v>0</v>
      </c>
      <c r="U212" s="157"/>
      <c r="V212" s="158">
        <f>H220</f>
        <v>0</v>
      </c>
      <c r="W212" s="47"/>
      <c r="X212" s="63">
        <f>IF(W212="","",IF(W212=Y212,"△",IF(W212&gt;Y212,"○","×")))</f>
      </c>
      <c r="Y212" s="49"/>
      <c r="Z212" s="405"/>
      <c r="AA212" s="407"/>
      <c r="AB212" s="400"/>
      <c r="AC212" s="409"/>
      <c r="AD212" s="302"/>
      <c r="AE212" s="295"/>
      <c r="AF212" s="400"/>
      <c r="AG212" s="396"/>
      <c r="AI212" s="398"/>
      <c r="AJ212" s="398"/>
      <c r="AK212" s="398"/>
    </row>
    <row r="213" spans="1:37" ht="13.5">
      <c r="A213" s="323" t="s">
        <v>120</v>
      </c>
      <c r="B213" s="324" t="str">
        <f>IF(B214="","",IF(B214=D214,"△",IF(B214&gt;D214,"○","×")))</f>
        <v>○</v>
      </c>
      <c r="C213" s="324"/>
      <c r="D213" s="325"/>
      <c r="E213" s="340" t="str">
        <f>IF(E214="","",IF(E214=G214,"△",IF(E214&gt;G214,"○","×")))</f>
        <v>○</v>
      </c>
      <c r="F213" s="324"/>
      <c r="G213" s="325"/>
      <c r="H213" s="340" t="str">
        <f>IF(H214="","",IF(H214=J214,"△",IF(H214&gt;J214,"○","×")))</f>
        <v>△</v>
      </c>
      <c r="I213" s="324"/>
      <c r="J213" s="325"/>
      <c r="K213" s="341"/>
      <c r="L213" s="342"/>
      <c r="M213" s="343"/>
      <c r="N213" s="347" t="str">
        <f>IF(N214="","",IF(N214=P214,"△",IF(N214&gt;P214,"○","×")))</f>
        <v>○</v>
      </c>
      <c r="O213" s="348"/>
      <c r="P213" s="349"/>
      <c r="Q213" s="459"/>
      <c r="R213" s="460"/>
      <c r="S213" s="461"/>
      <c r="T213" s="462"/>
      <c r="U213" s="463"/>
      <c r="V213" s="464"/>
      <c r="W213" s="410" t="s">
        <v>0</v>
      </c>
      <c r="X213" s="411"/>
      <c r="Y213" s="412"/>
      <c r="Z213" s="413">
        <f>COUNTIF(B213:Y214,"○")</f>
        <v>3</v>
      </c>
      <c r="AA213" s="414">
        <f>COUNTIF(B213:Y214,"×")</f>
        <v>0</v>
      </c>
      <c r="AB213" s="415">
        <f>COUNTIF(B213:Y214,"△")</f>
        <v>1</v>
      </c>
      <c r="AC213" s="416">
        <f>Z213*3+AB213</f>
        <v>10</v>
      </c>
      <c r="AD213" s="322">
        <f>SUM(E214,H214,B214,N214,Q214,T214,W214)</f>
        <v>13</v>
      </c>
      <c r="AE213" s="337">
        <f>SUM(G214,J214,D214,P214,S214,V214,Y214)</f>
        <v>0</v>
      </c>
      <c r="AF213" s="415">
        <f>AD213-AE213</f>
        <v>13</v>
      </c>
      <c r="AG213" s="381">
        <v>1</v>
      </c>
      <c r="AI213" s="397" t="s">
        <v>0</v>
      </c>
      <c r="AJ213" s="397" t="s">
        <v>0</v>
      </c>
      <c r="AK213" s="397" t="s">
        <v>0</v>
      </c>
    </row>
    <row r="214" spans="1:37" ht="13.5">
      <c r="A214" s="304"/>
      <c r="B214" s="138">
        <v>4</v>
      </c>
      <c r="C214" s="141"/>
      <c r="D214" s="139">
        <v>0</v>
      </c>
      <c r="E214" s="140">
        <v>3</v>
      </c>
      <c r="F214" s="141"/>
      <c r="G214" s="139">
        <v>0</v>
      </c>
      <c r="H214" s="140">
        <v>0</v>
      </c>
      <c r="I214" s="141"/>
      <c r="J214" s="139">
        <v>0</v>
      </c>
      <c r="K214" s="344"/>
      <c r="L214" s="345"/>
      <c r="M214" s="346"/>
      <c r="N214" s="142">
        <f>M216</f>
        <v>6</v>
      </c>
      <c r="O214" s="141"/>
      <c r="P214" s="134">
        <f>K216</f>
        <v>0</v>
      </c>
      <c r="Q214" s="156">
        <f>M218</f>
        <v>0</v>
      </c>
      <c r="R214" s="157"/>
      <c r="S214" s="158">
        <f>K218</f>
        <v>0</v>
      </c>
      <c r="T214" s="156">
        <f>M220</f>
        <v>0</v>
      </c>
      <c r="U214" s="157"/>
      <c r="V214" s="158">
        <f>K220</f>
        <v>0</v>
      </c>
      <c r="W214" s="47"/>
      <c r="X214" s="65">
        <f>IF(W214="","",IF(W214=Y214,"△",IF(W214&gt;Y214,"○","×")))</f>
      </c>
      <c r="Y214" s="54"/>
      <c r="Z214" s="405"/>
      <c r="AA214" s="407"/>
      <c r="AB214" s="400"/>
      <c r="AC214" s="409"/>
      <c r="AD214" s="302"/>
      <c r="AE214" s="295"/>
      <c r="AF214" s="400"/>
      <c r="AG214" s="396"/>
      <c r="AI214" s="398"/>
      <c r="AJ214" s="398"/>
      <c r="AK214" s="398"/>
    </row>
    <row r="215" spans="1:37" ht="13.5">
      <c r="A215" s="323" t="s">
        <v>116</v>
      </c>
      <c r="B215" s="324" t="str">
        <f>IF(B216="","",IF(B216=D216,"△",IF(B216&gt;D216,"○","×")))</f>
        <v>○</v>
      </c>
      <c r="C215" s="324"/>
      <c r="D215" s="325"/>
      <c r="E215" s="340" t="str">
        <f>IF(E216="","",IF(E216=G216,"△",IF(E216&gt;G216,"○","×")))</f>
        <v>×</v>
      </c>
      <c r="F215" s="324"/>
      <c r="G215" s="325"/>
      <c r="H215" s="340" t="str">
        <f>IF(H216="","",IF(H216=J216,"△",IF(H216&gt;J216,"○","×")))</f>
        <v>×</v>
      </c>
      <c r="I215" s="324"/>
      <c r="J215" s="325"/>
      <c r="K215" s="340" t="str">
        <f>IF(K216="","",IF(K216=M216,"△",IF(K216&gt;M216,"○","×")))</f>
        <v>×</v>
      </c>
      <c r="L215" s="324"/>
      <c r="M215" s="325"/>
      <c r="N215" s="326"/>
      <c r="O215" s="327"/>
      <c r="P215" s="328"/>
      <c r="Q215" s="459"/>
      <c r="R215" s="460"/>
      <c r="S215" s="461"/>
      <c r="T215" s="465"/>
      <c r="U215" s="466"/>
      <c r="V215" s="467"/>
      <c r="W215" s="410" t="s">
        <v>0</v>
      </c>
      <c r="X215" s="411"/>
      <c r="Y215" s="412"/>
      <c r="Z215" s="413">
        <f>COUNTIF(B215:Y216,"○")</f>
        <v>1</v>
      </c>
      <c r="AA215" s="414">
        <f>COUNTIF(B215:Y216,"×")</f>
        <v>3</v>
      </c>
      <c r="AB215" s="415">
        <f>COUNTIF(B215:Y216,"△")</f>
        <v>0</v>
      </c>
      <c r="AC215" s="416">
        <f>Z215*3+AB215</f>
        <v>3</v>
      </c>
      <c r="AD215" s="322">
        <f>SUM(E216,H216,K216,B216,Q216,T216,W216)</f>
        <v>2</v>
      </c>
      <c r="AE215" s="337">
        <f>SUM(G216,J216,M216,D216,S216,V216,Y216)</f>
        <v>19</v>
      </c>
      <c r="AF215" s="415">
        <f>AD215-AE215</f>
        <v>-17</v>
      </c>
      <c r="AG215" s="381">
        <v>4</v>
      </c>
      <c r="AI215" s="397" t="s">
        <v>0</v>
      </c>
      <c r="AJ215" s="397" t="s">
        <v>0</v>
      </c>
      <c r="AK215" s="397" t="s">
        <v>0</v>
      </c>
    </row>
    <row r="216" spans="1:37" ht="13.5">
      <c r="A216" s="304"/>
      <c r="B216" s="138">
        <v>2</v>
      </c>
      <c r="C216" s="141"/>
      <c r="D216" s="139">
        <v>1</v>
      </c>
      <c r="E216" s="140">
        <v>0</v>
      </c>
      <c r="F216" s="141"/>
      <c r="G216" s="139">
        <v>5</v>
      </c>
      <c r="H216" s="140">
        <v>0</v>
      </c>
      <c r="I216" s="141"/>
      <c r="J216" s="139">
        <v>7</v>
      </c>
      <c r="K216" s="140">
        <v>0</v>
      </c>
      <c r="L216" s="141"/>
      <c r="M216" s="139">
        <v>6</v>
      </c>
      <c r="N216" s="329"/>
      <c r="O216" s="307"/>
      <c r="P216" s="308"/>
      <c r="Q216" s="159">
        <f>P218</f>
        <v>0</v>
      </c>
      <c r="R216" s="160"/>
      <c r="S216" s="161">
        <f>N218</f>
        <v>0</v>
      </c>
      <c r="T216" s="159">
        <f>P220</f>
        <v>0</v>
      </c>
      <c r="U216" s="160"/>
      <c r="V216" s="161">
        <f>N220</f>
        <v>0</v>
      </c>
      <c r="W216" s="52"/>
      <c r="X216" s="65">
        <f>IF(W216="","",IF(W216=Y216,"△",IF(W216&gt;Y216,"○","×")))</f>
      </c>
      <c r="Y216" s="54"/>
      <c r="Z216" s="405"/>
      <c r="AA216" s="407"/>
      <c r="AB216" s="400"/>
      <c r="AC216" s="409"/>
      <c r="AD216" s="302"/>
      <c r="AE216" s="295"/>
      <c r="AF216" s="400"/>
      <c r="AG216" s="396"/>
      <c r="AI216" s="398"/>
      <c r="AJ216" s="398"/>
      <c r="AK216" s="398"/>
    </row>
    <row r="217" spans="1:37" ht="13.5">
      <c r="A217" s="323"/>
      <c r="B217" s="313">
        <f>IF(B218="","",IF(B218=D218,"△",IF(B218&gt;D218,"○","×")))</f>
      </c>
      <c r="C217" s="313"/>
      <c r="D217" s="314"/>
      <c r="E217" s="360">
        <f>IF(E218="","",IF(E218=G218,"△",IF(E218&gt;G218,"○","×")))</f>
      </c>
      <c r="F217" s="313"/>
      <c r="G217" s="314"/>
      <c r="H217" s="360">
        <f>IF(H218="","",IF(H218=J218,"△",IF(H218&gt;J218,"○","×")))</f>
      </c>
      <c r="I217" s="313"/>
      <c r="J217" s="314"/>
      <c r="K217" s="360">
        <f>IF(K218="","",IF(K218=M218,"△",IF(K218&gt;M218,"○","×")))</f>
      </c>
      <c r="L217" s="313"/>
      <c r="M217" s="314"/>
      <c r="N217" s="360">
        <f>IF(N218="","",IF(N218=P218,"△",IF(N218&gt;P218,"○","×")))</f>
      </c>
      <c r="O217" s="313"/>
      <c r="P217" s="314"/>
      <c r="Q217" s="432"/>
      <c r="R217" s="433"/>
      <c r="S217" s="434"/>
      <c r="T217" s="468"/>
      <c r="U217" s="469"/>
      <c r="V217" s="470"/>
      <c r="W217" s="410" t="s">
        <v>0</v>
      </c>
      <c r="X217" s="411"/>
      <c r="Y217" s="412"/>
      <c r="Z217" s="413">
        <f>COUNTIF(B217:Y218,"○")</f>
        <v>0</v>
      </c>
      <c r="AA217" s="414">
        <f>COUNTIF(B217:Y218,"×")</f>
        <v>0</v>
      </c>
      <c r="AB217" s="415">
        <f>COUNTIF(B217:Y218,"△")</f>
        <v>0</v>
      </c>
      <c r="AC217" s="416">
        <f>Z217*3+AB217</f>
        <v>0</v>
      </c>
      <c r="AD217" s="322">
        <f>SUM(E218,H218,K218,N218,B218,T218,W218)</f>
        <v>0</v>
      </c>
      <c r="AE217" s="337">
        <f>SUM(G218,J218,M218,P218,D218,V218,Y218)</f>
        <v>0</v>
      </c>
      <c r="AF217" s="415">
        <f>AD217-AE217</f>
        <v>0</v>
      </c>
      <c r="AG217" s="381"/>
      <c r="AI217" s="397" t="s">
        <v>0</v>
      </c>
      <c r="AJ217" s="397" t="s">
        <v>0</v>
      </c>
      <c r="AK217" s="397" t="s">
        <v>0</v>
      </c>
    </row>
    <row r="218" spans="1:37" ht="13.5">
      <c r="A218" s="304"/>
      <c r="B218" s="147"/>
      <c r="C218" s="133"/>
      <c r="D218" s="148"/>
      <c r="E218" s="140"/>
      <c r="F218" s="141"/>
      <c r="G218" s="139"/>
      <c r="H218" s="140"/>
      <c r="I218" s="141"/>
      <c r="J218" s="139"/>
      <c r="K218" s="140"/>
      <c r="L218" s="141"/>
      <c r="M218" s="139"/>
      <c r="N218" s="140"/>
      <c r="O218" s="141"/>
      <c r="P218" s="139"/>
      <c r="Q218" s="432"/>
      <c r="R218" s="433"/>
      <c r="S218" s="434"/>
      <c r="T218" s="159">
        <f>S220</f>
        <v>0</v>
      </c>
      <c r="U218" s="160"/>
      <c r="V218" s="161">
        <f>Q220</f>
        <v>0</v>
      </c>
      <c r="W218" s="47"/>
      <c r="X218" s="63">
        <f>IF(W218="","",IF(W218=Y218,"△",IF(W218&gt;Y218,"○","×")))</f>
      </c>
      <c r="Y218" s="54"/>
      <c r="Z218" s="405"/>
      <c r="AA218" s="407"/>
      <c r="AB218" s="400"/>
      <c r="AC218" s="409"/>
      <c r="AD218" s="302"/>
      <c r="AE218" s="295"/>
      <c r="AF218" s="400"/>
      <c r="AG218" s="396"/>
      <c r="AI218" s="398"/>
      <c r="AJ218" s="398"/>
      <c r="AK218" s="398"/>
    </row>
    <row r="219" spans="1:37" ht="13.5">
      <c r="A219" s="323"/>
      <c r="B219" s="324">
        <f>IF(B220="","",IF(B220=D220,"△",IF(B220&gt;D220,"○","×")))</f>
      </c>
      <c r="C219" s="324"/>
      <c r="D219" s="325"/>
      <c r="E219" s="340">
        <f>IF(E220="","",IF(E220=G220,"△",IF(E220&gt;G220,"○","×")))</f>
      </c>
      <c r="F219" s="324"/>
      <c r="G219" s="325"/>
      <c r="H219" s="340">
        <f>IF(H220="","",IF(H220=J220,"△",IF(H220&gt;J220,"○","×")))</f>
      </c>
      <c r="I219" s="324"/>
      <c r="J219" s="325"/>
      <c r="K219" s="340">
        <f>IF(K220="","",IF(K220=M220,"△",IF(K220&gt;M220,"○","×")))</f>
      </c>
      <c r="L219" s="324"/>
      <c r="M219" s="325"/>
      <c r="N219" s="340">
        <f>IF(N220="","",IF(N220=P220,"△",IF(N220&gt;P220,"○","×")))</f>
      </c>
      <c r="O219" s="324"/>
      <c r="P219" s="325"/>
      <c r="Q219" s="484">
        <f>IF(Q220="","",IF(Q220=S220,"△",IF(Q220&gt;S220,"○","×")))</f>
      </c>
      <c r="R219" s="460"/>
      <c r="S219" s="461"/>
      <c r="T219" s="436"/>
      <c r="U219" s="437"/>
      <c r="V219" s="438"/>
      <c r="W219" s="410" t="s">
        <v>0</v>
      </c>
      <c r="X219" s="411"/>
      <c r="Y219" s="412"/>
      <c r="Z219" s="413">
        <f>COUNTIF(B219:Y220,"○")</f>
        <v>0</v>
      </c>
      <c r="AA219" s="414">
        <f>COUNTIF(B219:Y220,"×")</f>
        <v>0</v>
      </c>
      <c r="AB219" s="415">
        <f>COUNTIF(B219:Y220,"△")</f>
        <v>0</v>
      </c>
      <c r="AC219" s="416">
        <f>Z219*3+AB219</f>
        <v>0</v>
      </c>
      <c r="AD219" s="322">
        <f>SUM(E220,H220,K220,N220,Q220,B220,W220)</f>
        <v>0</v>
      </c>
      <c r="AE219" s="337">
        <f>SUM(G220,J220,M220,P220,S220,D220,Y220)</f>
        <v>0</v>
      </c>
      <c r="AF219" s="415">
        <f>AD219-AE219</f>
        <v>0</v>
      </c>
      <c r="AG219" s="416" t="s">
        <v>0</v>
      </c>
      <c r="AI219" s="397" t="s">
        <v>0</v>
      </c>
      <c r="AJ219" s="397" t="s">
        <v>0</v>
      </c>
      <c r="AK219" s="397" t="s">
        <v>0</v>
      </c>
    </row>
    <row r="220" spans="1:37" ht="14.25" thickBot="1">
      <c r="A220" s="367"/>
      <c r="B220" s="149"/>
      <c r="C220" s="150"/>
      <c r="D220" s="151"/>
      <c r="E220" s="152"/>
      <c r="F220" s="150"/>
      <c r="G220" s="151"/>
      <c r="H220" s="152"/>
      <c r="I220" s="150"/>
      <c r="J220" s="151"/>
      <c r="K220" s="152"/>
      <c r="L220" s="150"/>
      <c r="M220" s="151"/>
      <c r="N220" s="152"/>
      <c r="O220" s="150"/>
      <c r="P220" s="151"/>
      <c r="Q220" s="162"/>
      <c r="R220" s="163"/>
      <c r="S220" s="164"/>
      <c r="T220" s="439"/>
      <c r="U220" s="440"/>
      <c r="V220" s="441"/>
      <c r="W220" s="47"/>
      <c r="X220" s="63">
        <f>IF(W220="","",IF(W220=Y220,"△",IF(W220&gt;Y220,"○","×")))</f>
      </c>
      <c r="Y220" s="54"/>
      <c r="Z220" s="405"/>
      <c r="AA220" s="407"/>
      <c r="AB220" s="400"/>
      <c r="AC220" s="409"/>
      <c r="AD220" s="302"/>
      <c r="AE220" s="295"/>
      <c r="AF220" s="400"/>
      <c r="AG220" s="409"/>
      <c r="AI220" s="398"/>
      <c r="AJ220" s="398"/>
      <c r="AK220" s="398"/>
    </row>
    <row r="221" spans="1:37" ht="13.5">
      <c r="A221" s="368" t="s">
        <v>0</v>
      </c>
      <c r="B221" s="417" t="s">
        <v>0</v>
      </c>
      <c r="C221" s="411"/>
      <c r="D221" s="418"/>
      <c r="E221" s="410" t="s">
        <v>0</v>
      </c>
      <c r="F221" s="411"/>
      <c r="G221" s="418"/>
      <c r="H221" s="410" t="s">
        <v>0</v>
      </c>
      <c r="I221" s="411"/>
      <c r="J221" s="418"/>
      <c r="K221" s="410" t="s">
        <v>0</v>
      </c>
      <c r="L221" s="411"/>
      <c r="M221" s="418"/>
      <c r="N221" s="410" t="s">
        <v>0</v>
      </c>
      <c r="O221" s="411"/>
      <c r="P221" s="418"/>
      <c r="Q221" s="410" t="s">
        <v>0</v>
      </c>
      <c r="R221" s="411"/>
      <c r="S221" s="418"/>
      <c r="T221" s="410" t="s">
        <v>0</v>
      </c>
      <c r="U221" s="411"/>
      <c r="V221" s="418"/>
      <c r="W221" s="421"/>
      <c r="X221" s="422"/>
      <c r="Y221" s="423"/>
      <c r="Z221" s="413">
        <f>COUNTIF(B221:Y222,"○")</f>
        <v>0</v>
      </c>
      <c r="AA221" s="414">
        <f>COUNTIF(B221:Y222,"×")</f>
        <v>0</v>
      </c>
      <c r="AB221" s="415">
        <f>COUNTIF(B221:Y222,"△")</f>
        <v>0</v>
      </c>
      <c r="AC221" s="416">
        <f>Z221*3+AB221</f>
        <v>0</v>
      </c>
      <c r="AD221" s="322">
        <f>SUM(E222,H222,K222,N222,Q222,T222,B222)</f>
        <v>0</v>
      </c>
      <c r="AE221" s="337">
        <f>SUM(G222,J222,M222,P222,S222,V222,D222)</f>
        <v>0</v>
      </c>
      <c r="AF221" s="415">
        <f>AD221-AE221</f>
        <v>0</v>
      </c>
      <c r="AG221" s="416" t="s">
        <v>0</v>
      </c>
      <c r="AI221" s="397" t="s">
        <v>0</v>
      </c>
      <c r="AJ221" s="397" t="s">
        <v>0</v>
      </c>
      <c r="AK221" s="397" t="s">
        <v>0</v>
      </c>
    </row>
    <row r="222" spans="1:37" ht="14.25" thickBot="1">
      <c r="A222" s="369"/>
      <c r="B222" s="55">
        <f>IF(Y208="","",Y208)</f>
      </c>
      <c r="C222" s="61">
        <f>IF(B222="","",IF(B222=D222,"△",IF(B222&gt;D222,"○","×")))</f>
      </c>
      <c r="D222" s="57">
        <f>IF(W208="","",W208)</f>
      </c>
      <c r="E222" s="58">
        <f>IF(Y210="","",Y210)</f>
      </c>
      <c r="F222" s="66">
        <f>IF(E222="","",IF(E222=G222,"△",IF(E222&gt;G222,"○","×")))</f>
      </c>
      <c r="G222" s="57">
        <f>IF(W210="","",W210)</f>
      </c>
      <c r="H222" s="58">
        <f>IF(Y212="","",Y212)</f>
      </c>
      <c r="I222" s="61">
        <f>IF(H222="","",IF(H222=J222,"△",IF(H222&gt;J222,"○","×")))</f>
      </c>
      <c r="J222" s="57">
        <f>IF(W212="","",W212)</f>
      </c>
      <c r="K222" s="58">
        <f>IF(Y214="","",Y214)</f>
      </c>
      <c r="L222" s="66">
        <f>IF(K222="","",IF(K222=M222,"△",IF(K222&gt;M222,"○","×")))</f>
      </c>
      <c r="M222" s="57">
        <f>IF(W214="","",W214)</f>
      </c>
      <c r="N222" s="58">
        <f>IF(Y216="","",Y216)</f>
      </c>
      <c r="O222" s="66">
        <f>IF(N222="","",IF(N222=P222,"△",IF(N222&gt;P222,"○","×")))</f>
      </c>
      <c r="P222" s="57">
        <f>IF(W216="","",W216)</f>
      </c>
      <c r="Q222" s="58">
        <f>IF(Y218="","",Y218)</f>
      </c>
      <c r="R222" s="66">
        <f>IF(Q222="","",IF(Q222=S222,"△",IF(Q222&gt;S222,"○","×")))</f>
      </c>
      <c r="S222" s="57">
        <f>IF(W218="","",W218)</f>
      </c>
      <c r="T222" s="58">
        <f>IF(Y220="","",Y220)</f>
      </c>
      <c r="U222" s="66">
        <f>IF(T222="","",IF(T222=V222,"△",IF(T222&gt;V222,"○","×")))</f>
      </c>
      <c r="V222" s="57">
        <f>IF(W220="","",W220)</f>
      </c>
      <c r="W222" s="424"/>
      <c r="X222" s="425"/>
      <c r="Y222" s="426"/>
      <c r="Z222" s="427"/>
      <c r="AA222" s="419"/>
      <c r="AB222" s="420"/>
      <c r="AC222" s="428"/>
      <c r="AD222" s="380"/>
      <c r="AE222" s="372"/>
      <c r="AF222" s="420"/>
      <c r="AG222" s="428"/>
      <c r="AI222" s="398"/>
      <c r="AJ222" s="398"/>
      <c r="AK222" s="398"/>
    </row>
    <row r="223" spans="26:33" ht="13.5">
      <c r="Z223" s="174"/>
      <c r="AA223" s="174"/>
      <c r="AB223" s="174"/>
      <c r="AC223" s="174"/>
      <c r="AD223" s="174"/>
      <c r="AE223" s="174"/>
      <c r="AF223" s="174"/>
      <c r="AG223" s="174"/>
    </row>
    <row r="224" spans="1:33" ht="18.75" customHeight="1">
      <c r="A224" s="2">
        <v>4</v>
      </c>
      <c r="B224" s="2" t="s">
        <v>4</v>
      </c>
      <c r="C224" s="272" t="s">
        <v>32</v>
      </c>
      <c r="D224" s="272"/>
      <c r="E224" s="3" t="s">
        <v>33</v>
      </c>
      <c r="F224" s="24"/>
      <c r="G224" s="4"/>
      <c r="H224" s="273" t="s">
        <v>0</v>
      </c>
      <c r="I224" s="273"/>
      <c r="J224" s="273"/>
      <c r="K224" s="273"/>
      <c r="L224" s="25"/>
      <c r="M224" s="4"/>
      <c r="N224" s="4"/>
      <c r="O224" s="25"/>
      <c r="P224" s="4"/>
      <c r="Q224" s="4"/>
      <c r="R224" s="25"/>
      <c r="S224" s="4"/>
      <c r="T224" s="4"/>
      <c r="U224" s="25"/>
      <c r="V224" s="4"/>
      <c r="W224" s="4"/>
      <c r="X224" s="25"/>
      <c r="Y224" s="4"/>
      <c r="Z224" s="176"/>
      <c r="AA224" s="176"/>
      <c r="AB224" s="176"/>
      <c r="AC224" s="176"/>
      <c r="AD224" s="174"/>
      <c r="AE224" s="174"/>
      <c r="AF224" s="174"/>
      <c r="AG224" s="174"/>
    </row>
    <row r="225" spans="1:40" ht="11.25" customHeight="1" thickBot="1">
      <c r="A225" s="4"/>
      <c r="B225" s="4"/>
      <c r="C225" s="25"/>
      <c r="D225" s="4"/>
      <c r="E225" s="4"/>
      <c r="F225" s="25"/>
      <c r="G225" s="4"/>
      <c r="H225" s="4"/>
      <c r="I225" s="25"/>
      <c r="J225" s="4"/>
      <c r="K225" s="4"/>
      <c r="L225" s="25"/>
      <c r="M225" s="4"/>
      <c r="N225" s="4"/>
      <c r="O225" s="25"/>
      <c r="P225" s="4"/>
      <c r="Q225" s="5"/>
      <c r="R225" s="29"/>
      <c r="S225" s="5"/>
      <c r="T225" s="5"/>
      <c r="U225" s="29"/>
      <c r="V225" s="5"/>
      <c r="W225" s="5"/>
      <c r="X225" s="29"/>
      <c r="Y225" s="6"/>
      <c r="Z225" s="177"/>
      <c r="AA225" s="178" t="s">
        <v>7</v>
      </c>
      <c r="AB225" s="178">
        <v>21</v>
      </c>
      <c r="AC225" s="179" t="s">
        <v>8</v>
      </c>
      <c r="AD225" s="174"/>
      <c r="AE225" s="174"/>
      <c r="AF225" s="174"/>
      <c r="AG225" s="174"/>
      <c r="AI225" s="383" t="s">
        <v>34</v>
      </c>
      <c r="AJ225" s="383"/>
      <c r="AK225" s="383"/>
      <c r="AL225" s="7"/>
      <c r="AM225" s="7"/>
      <c r="AN225" s="7"/>
    </row>
    <row r="226" spans="1:33" ht="14.25" thickBot="1">
      <c r="A226" s="8">
        <v>7</v>
      </c>
      <c r="B226" s="4" t="s">
        <v>35</v>
      </c>
      <c r="C226" s="25"/>
      <c r="D226" s="4"/>
      <c r="E226" s="4"/>
      <c r="F226" s="25"/>
      <c r="G226" s="4"/>
      <c r="H226" s="4"/>
      <c r="I226" s="25"/>
      <c r="J226" s="4"/>
      <c r="K226" s="4"/>
      <c r="L226" s="25"/>
      <c r="M226" s="4"/>
      <c r="N226" s="9"/>
      <c r="O226" s="25"/>
      <c r="P226" s="257" t="s">
        <v>11</v>
      </c>
      <c r="Q226" s="257"/>
      <c r="R226" s="257"/>
      <c r="S226" s="257"/>
      <c r="T226" s="44">
        <v>21</v>
      </c>
      <c r="U226" s="25"/>
      <c r="V226" s="258" t="s">
        <v>12</v>
      </c>
      <c r="W226" s="258"/>
      <c r="X226" s="258"/>
      <c r="Y226" s="10">
        <v>0</v>
      </c>
      <c r="Z226" s="176"/>
      <c r="AA226" s="176"/>
      <c r="AB226" s="176"/>
      <c r="AC226" s="176"/>
      <c r="AD226" s="174"/>
      <c r="AE226" s="174"/>
      <c r="AF226" s="174"/>
      <c r="AG226" s="174"/>
    </row>
    <row r="227" spans="1:37" ht="13.5" customHeight="1">
      <c r="A227" s="274"/>
      <c r="B227" s="276" t="str">
        <f>A229</f>
        <v>安室A</v>
      </c>
      <c r="C227" s="259"/>
      <c r="D227" s="259"/>
      <c r="E227" s="259" t="str">
        <f>A231</f>
        <v>網干</v>
      </c>
      <c r="F227" s="259"/>
      <c r="G227" s="259"/>
      <c r="H227" s="259" t="str">
        <f>A233</f>
        <v>白浜A</v>
      </c>
      <c r="I227" s="259"/>
      <c r="J227" s="259"/>
      <c r="K227" s="259" t="str">
        <f>A235</f>
        <v>砥堀</v>
      </c>
      <c r="L227" s="259"/>
      <c r="M227" s="259"/>
      <c r="N227" s="259" t="str">
        <f>A237</f>
        <v>山田</v>
      </c>
      <c r="O227" s="259"/>
      <c r="P227" s="259"/>
      <c r="Q227" s="259" t="str">
        <f>A239</f>
        <v>大塩</v>
      </c>
      <c r="R227" s="259"/>
      <c r="S227" s="259"/>
      <c r="T227" s="278" t="str">
        <f>A241</f>
        <v>津田A</v>
      </c>
      <c r="U227" s="278"/>
      <c r="V227" s="278"/>
      <c r="W227" s="280" t="s">
        <v>0</v>
      </c>
      <c r="X227" s="281"/>
      <c r="Y227" s="282"/>
      <c r="Z227" s="387" t="s">
        <v>13</v>
      </c>
      <c r="AA227" s="389" t="s">
        <v>14</v>
      </c>
      <c r="AB227" s="391" t="s">
        <v>15</v>
      </c>
      <c r="AC227" s="393" t="s">
        <v>16</v>
      </c>
      <c r="AD227" s="387" t="s">
        <v>17</v>
      </c>
      <c r="AE227" s="389" t="s">
        <v>18</v>
      </c>
      <c r="AF227" s="391" t="s">
        <v>19</v>
      </c>
      <c r="AG227" s="261" t="s">
        <v>2</v>
      </c>
      <c r="AI227" s="384" t="s">
        <v>20</v>
      </c>
      <c r="AJ227" s="384" t="s">
        <v>21</v>
      </c>
      <c r="AK227" s="384" t="s">
        <v>22</v>
      </c>
    </row>
    <row r="228" spans="1:37" ht="14.25" thickBot="1">
      <c r="A228" s="275"/>
      <c r="B228" s="277"/>
      <c r="C228" s="260"/>
      <c r="D228" s="260"/>
      <c r="E228" s="260"/>
      <c r="F228" s="260"/>
      <c r="G228" s="260"/>
      <c r="H228" s="260"/>
      <c r="I228" s="260"/>
      <c r="J228" s="260"/>
      <c r="K228" s="260"/>
      <c r="L228" s="260"/>
      <c r="M228" s="260"/>
      <c r="N228" s="260"/>
      <c r="O228" s="260"/>
      <c r="P228" s="260"/>
      <c r="Q228" s="260"/>
      <c r="R228" s="260"/>
      <c r="S228" s="260"/>
      <c r="T228" s="279"/>
      <c r="U228" s="279"/>
      <c r="V228" s="279"/>
      <c r="W228" s="283"/>
      <c r="X228" s="284"/>
      <c r="Y228" s="285"/>
      <c r="Z228" s="388"/>
      <c r="AA228" s="390"/>
      <c r="AB228" s="392"/>
      <c r="AC228" s="394"/>
      <c r="AD228" s="388"/>
      <c r="AE228" s="390"/>
      <c r="AF228" s="392"/>
      <c r="AG228" s="262"/>
      <c r="AI228" s="385"/>
      <c r="AJ228" s="385"/>
      <c r="AK228" s="385"/>
    </row>
    <row r="229" spans="1:37" ht="13.5">
      <c r="A229" s="303" t="s">
        <v>69</v>
      </c>
      <c r="B229" s="305"/>
      <c r="C229" s="305"/>
      <c r="D229" s="306"/>
      <c r="E229" s="309" t="str">
        <f>IF(E230="","",IF(E230=G230,"△",IF(E230&gt;G230,"○","×")))</f>
        <v>×</v>
      </c>
      <c r="F229" s="310"/>
      <c r="G229" s="311"/>
      <c r="H229" s="309" t="str">
        <f>IF(H230="","",IF(H230=J230,"△",IF(H230&gt;J230,"○","×")))</f>
        <v>×</v>
      </c>
      <c r="I229" s="310"/>
      <c r="J229" s="311"/>
      <c r="K229" s="309" t="str">
        <f>IF(K230="","",IF(K230=M230,"△",IF(K230&gt;M230,"○","×")))</f>
        <v>×</v>
      </c>
      <c r="L229" s="310"/>
      <c r="M229" s="311"/>
      <c r="N229" s="309" t="str">
        <f>IF(N230="","",IF(N230=P230,"△",IF(N230&gt;P230,"○","×")))</f>
        <v>×</v>
      </c>
      <c r="O229" s="310"/>
      <c r="P229" s="311"/>
      <c r="Q229" s="309" t="str">
        <f>IF(Q230="","",IF(Q230=S230,"△",IF(Q230&gt;S230,"○","×")))</f>
        <v>×</v>
      </c>
      <c r="R229" s="310"/>
      <c r="S229" s="311"/>
      <c r="T229" s="309" t="str">
        <f>IF(T230="","",IF(T230=V230,"△",IF(T230&gt;V230,"○","×")))</f>
        <v>×</v>
      </c>
      <c r="U229" s="310"/>
      <c r="V229" s="311"/>
      <c r="W229" s="401" t="s">
        <v>0</v>
      </c>
      <c r="X229" s="402"/>
      <c r="Y229" s="403"/>
      <c r="Z229" s="404">
        <f>COUNTIF(B229:Y230,"○")</f>
        <v>0</v>
      </c>
      <c r="AA229" s="406">
        <f>COUNTIF(B229:Y230,"×")</f>
        <v>6</v>
      </c>
      <c r="AB229" s="399">
        <f>COUNTIF(B229:Y230,"△")</f>
        <v>0</v>
      </c>
      <c r="AC229" s="408">
        <f>Z229*3+AB229</f>
        <v>0</v>
      </c>
      <c r="AD229" s="301">
        <f>SUM(E230,H230,K230,N230,Q230,T230,W230)</f>
        <v>1</v>
      </c>
      <c r="AE229" s="294">
        <f>SUM(G230,J230,M230,P230,S230,V230,Y230)</f>
        <v>13</v>
      </c>
      <c r="AF229" s="399">
        <f>AD229-AE229</f>
        <v>-12</v>
      </c>
      <c r="AG229" s="395">
        <v>7</v>
      </c>
      <c r="AI229" s="397" t="s">
        <v>0</v>
      </c>
      <c r="AJ229" s="397" t="s">
        <v>0</v>
      </c>
      <c r="AK229" s="397" t="s">
        <v>0</v>
      </c>
    </row>
    <row r="230" spans="1:37" ht="13.5">
      <c r="A230" s="304"/>
      <c r="B230" s="307"/>
      <c r="C230" s="307"/>
      <c r="D230" s="308"/>
      <c r="E230" s="142">
        <f>D232</f>
        <v>0</v>
      </c>
      <c r="F230" s="141"/>
      <c r="G230" s="143">
        <f>B232</f>
        <v>1</v>
      </c>
      <c r="H230" s="142">
        <f>D234</f>
        <v>0</v>
      </c>
      <c r="I230" s="141"/>
      <c r="J230" s="143">
        <f>B234</f>
        <v>1</v>
      </c>
      <c r="K230" s="142">
        <f>D236</f>
        <v>0</v>
      </c>
      <c r="L230" s="141"/>
      <c r="M230" s="143">
        <f>B236</f>
        <v>1</v>
      </c>
      <c r="N230" s="142">
        <f>D238</f>
        <v>1</v>
      </c>
      <c r="O230" s="141"/>
      <c r="P230" s="143">
        <f>B238</f>
        <v>7</v>
      </c>
      <c r="Q230" s="142">
        <f>D240</f>
        <v>0</v>
      </c>
      <c r="R230" s="141"/>
      <c r="S230" s="143">
        <f>B240</f>
        <v>1</v>
      </c>
      <c r="T230" s="144">
        <f>D242</f>
        <v>0</v>
      </c>
      <c r="U230" s="145"/>
      <c r="V230" s="165">
        <f>B242</f>
        <v>2</v>
      </c>
      <c r="W230" s="47"/>
      <c r="X230" s="63">
        <f>IF(W230="","",IF(W230=Y230,"△",IF(W230&gt;Y230,"○","×")))</f>
      </c>
      <c r="Y230" s="49"/>
      <c r="Z230" s="405"/>
      <c r="AA230" s="407"/>
      <c r="AB230" s="400"/>
      <c r="AC230" s="409"/>
      <c r="AD230" s="302"/>
      <c r="AE230" s="295"/>
      <c r="AF230" s="400"/>
      <c r="AG230" s="396"/>
      <c r="AI230" s="398"/>
      <c r="AJ230" s="398"/>
      <c r="AK230" s="398"/>
    </row>
    <row r="231" spans="1:37" ht="13.5">
      <c r="A231" s="323" t="s">
        <v>102</v>
      </c>
      <c r="B231" s="485" t="str">
        <f>IF(B232="","",IF(B232=D232,"△",IF(B232&gt;D232,"○","×")))</f>
        <v>○</v>
      </c>
      <c r="C231" s="348"/>
      <c r="D231" s="349"/>
      <c r="E231" s="326"/>
      <c r="F231" s="327"/>
      <c r="G231" s="328"/>
      <c r="H231" s="347" t="str">
        <f>IF(H232="","",IF(H232=J232,"△",IF(H232&gt;J232,"○","×")))</f>
        <v>△</v>
      </c>
      <c r="I231" s="348"/>
      <c r="J231" s="349"/>
      <c r="K231" s="309" t="str">
        <f>IF(K232="","",IF(K232=M232,"△",IF(K232&gt;M232,"○","×")))</f>
        <v>○</v>
      </c>
      <c r="L231" s="310"/>
      <c r="M231" s="311"/>
      <c r="N231" s="309" t="str">
        <f>IF(N232="","",IF(N232=P232,"△",IF(N232&gt;P232,"○","×")))</f>
        <v>△</v>
      </c>
      <c r="O231" s="310"/>
      <c r="P231" s="311"/>
      <c r="Q231" s="309" t="str">
        <f>IF(Q232="","",IF(Q232=S232,"△",IF(Q232&gt;S232,"○","×")))</f>
        <v>×</v>
      </c>
      <c r="R231" s="310"/>
      <c r="S231" s="311"/>
      <c r="T231" s="309" t="str">
        <f>IF(T232="","",IF(T232=V232,"△",IF(T232&gt;V232,"○","×")))</f>
        <v>○</v>
      </c>
      <c r="U231" s="310"/>
      <c r="V231" s="311"/>
      <c r="W231" s="410" t="s">
        <v>0</v>
      </c>
      <c r="X231" s="411"/>
      <c r="Y231" s="412"/>
      <c r="Z231" s="413">
        <f>COUNTIF(B231:Y232,"○")</f>
        <v>3</v>
      </c>
      <c r="AA231" s="414">
        <f>COUNTIF(B231:Y232,"×")</f>
        <v>1</v>
      </c>
      <c r="AB231" s="415">
        <f>COUNTIF(B231:Y232,"△")</f>
        <v>2</v>
      </c>
      <c r="AC231" s="416">
        <f>Z231*3+AB231</f>
        <v>11</v>
      </c>
      <c r="AD231" s="322">
        <f>SUM(B232,E232,H232,K232,N232,Q232,T232,W232)</f>
        <v>14</v>
      </c>
      <c r="AE231" s="337">
        <f>SUM(D232,J232,M232,P232,S232,V232,Y232)</f>
        <v>5</v>
      </c>
      <c r="AF231" s="415">
        <f>AD231-AE231</f>
        <v>9</v>
      </c>
      <c r="AG231" s="381">
        <v>3</v>
      </c>
      <c r="AI231" s="397" t="s">
        <v>0</v>
      </c>
      <c r="AJ231" s="397" t="s">
        <v>0</v>
      </c>
      <c r="AK231" s="397" t="s">
        <v>0</v>
      </c>
    </row>
    <row r="232" spans="1:37" ht="13.5">
      <c r="A232" s="304"/>
      <c r="B232" s="166">
        <v>1</v>
      </c>
      <c r="C232" s="141"/>
      <c r="D232" s="139">
        <v>0</v>
      </c>
      <c r="E232" s="329"/>
      <c r="F232" s="307"/>
      <c r="G232" s="308"/>
      <c r="H232" s="142">
        <f>G234</f>
        <v>1</v>
      </c>
      <c r="I232" s="141"/>
      <c r="J232" s="143">
        <f>E234</f>
        <v>1</v>
      </c>
      <c r="K232" s="142">
        <f>G236</f>
        <v>5</v>
      </c>
      <c r="L232" s="141"/>
      <c r="M232" s="143">
        <f>E236</f>
        <v>0</v>
      </c>
      <c r="N232" s="142">
        <f>G238</f>
        <v>2</v>
      </c>
      <c r="O232" s="141"/>
      <c r="P232" s="143">
        <f>E238</f>
        <v>2</v>
      </c>
      <c r="Q232" s="142">
        <f>G240</f>
        <v>1</v>
      </c>
      <c r="R232" s="141"/>
      <c r="S232" s="143">
        <f>E240</f>
        <v>2</v>
      </c>
      <c r="T232" s="144">
        <f>G242</f>
        <v>4</v>
      </c>
      <c r="U232" s="145"/>
      <c r="V232" s="165">
        <f>E242</f>
        <v>0</v>
      </c>
      <c r="W232" s="47"/>
      <c r="X232" s="63">
        <f>IF(W232="","",IF(W232=Y232,"△",IF(W232&gt;Y232,"○","×")))</f>
      </c>
      <c r="Y232" s="49"/>
      <c r="Z232" s="405"/>
      <c r="AA232" s="407"/>
      <c r="AB232" s="400"/>
      <c r="AC232" s="409"/>
      <c r="AD232" s="302"/>
      <c r="AE232" s="295"/>
      <c r="AF232" s="400"/>
      <c r="AG232" s="396"/>
      <c r="AI232" s="398"/>
      <c r="AJ232" s="398"/>
      <c r="AK232" s="398"/>
    </row>
    <row r="233" spans="1:37" ht="13.5">
      <c r="A233" s="323" t="s">
        <v>101</v>
      </c>
      <c r="B233" s="487" t="str">
        <f>IF(B234="","",IF(B234=D234,"△",IF(B234&gt;D234,"○","×")))</f>
        <v>○</v>
      </c>
      <c r="C233" s="310"/>
      <c r="D233" s="311"/>
      <c r="E233" s="309" t="str">
        <f>IF(E234="","",IF(E234=G234,"△",IF(E234&gt;G234,"○","×")))</f>
        <v>△</v>
      </c>
      <c r="F233" s="310"/>
      <c r="G233" s="311"/>
      <c r="H233" s="488"/>
      <c r="I233" s="489"/>
      <c r="J233" s="490"/>
      <c r="K233" s="309" t="str">
        <f>IF(K234="","",IF(K234=M234,"△",IF(K234&gt;M234,"○","×")))</f>
        <v>○</v>
      </c>
      <c r="L233" s="310"/>
      <c r="M233" s="311"/>
      <c r="N233" s="309" t="str">
        <f>IF(N234="","",IF(N234=P234,"△",IF(N234&gt;P234,"○","×")))</f>
        <v>×</v>
      </c>
      <c r="O233" s="310"/>
      <c r="P233" s="311"/>
      <c r="Q233" s="309" t="str">
        <f>IF(Q234="","",IF(Q234=S234,"△",IF(Q234&gt;S234,"○","×")))</f>
        <v>○</v>
      </c>
      <c r="R233" s="310"/>
      <c r="S233" s="311"/>
      <c r="T233" s="309" t="str">
        <f>IF(T234="","",IF(T234=V234,"△",IF(T234&gt;V234,"○","×")))</f>
        <v>○</v>
      </c>
      <c r="U233" s="310"/>
      <c r="V233" s="486"/>
      <c r="W233" s="410" t="s">
        <v>0</v>
      </c>
      <c r="X233" s="411"/>
      <c r="Y233" s="412"/>
      <c r="Z233" s="413">
        <f>COUNTIF(B233:Y234,"○")</f>
        <v>4</v>
      </c>
      <c r="AA233" s="414">
        <f>COUNTIF(B233:Y234,"×")</f>
        <v>1</v>
      </c>
      <c r="AB233" s="415">
        <f>COUNTIF(B233:Y234,"△")</f>
        <v>1</v>
      </c>
      <c r="AC233" s="416">
        <f>Z233*3+AB233</f>
        <v>13</v>
      </c>
      <c r="AD233" s="322">
        <f>SUM(E234,B234,K234,N234,Q234,T234,W234)</f>
        <v>6</v>
      </c>
      <c r="AE233" s="337">
        <f>SUM(G234,D234,M234,P234,S234,V234,Y234)</f>
        <v>4</v>
      </c>
      <c r="AF233" s="415">
        <f>AD233-AE233</f>
        <v>2</v>
      </c>
      <c r="AG233" s="381">
        <v>2</v>
      </c>
      <c r="AI233" s="397" t="s">
        <v>0</v>
      </c>
      <c r="AJ233" s="397" t="s">
        <v>0</v>
      </c>
      <c r="AK233" s="397" t="s">
        <v>0</v>
      </c>
    </row>
    <row r="234" spans="1:37" ht="13.5">
      <c r="A234" s="304"/>
      <c r="B234" s="166">
        <v>1</v>
      </c>
      <c r="C234" s="141"/>
      <c r="D234" s="139">
        <v>0</v>
      </c>
      <c r="E234" s="140">
        <v>1</v>
      </c>
      <c r="F234" s="141"/>
      <c r="G234" s="139">
        <v>1</v>
      </c>
      <c r="H234" s="344"/>
      <c r="I234" s="345"/>
      <c r="J234" s="346"/>
      <c r="K234" s="142">
        <f>J236</f>
        <v>1</v>
      </c>
      <c r="L234" s="141"/>
      <c r="M234" s="143">
        <f>H236</f>
        <v>0</v>
      </c>
      <c r="N234" s="142">
        <f>J238</f>
        <v>0</v>
      </c>
      <c r="O234" s="141"/>
      <c r="P234" s="143">
        <f>H238</f>
        <v>3</v>
      </c>
      <c r="Q234" s="142">
        <f>J240</f>
        <v>1</v>
      </c>
      <c r="R234" s="141"/>
      <c r="S234" s="143">
        <f>H240</f>
        <v>0</v>
      </c>
      <c r="T234" s="144">
        <f>J242</f>
        <v>2</v>
      </c>
      <c r="U234" s="145"/>
      <c r="V234" s="165">
        <f>H242</f>
        <v>0</v>
      </c>
      <c r="W234" s="47"/>
      <c r="X234" s="63">
        <f>IF(W234="","",IF(W234=Y234,"△",IF(W234&gt;Y234,"○","×")))</f>
      </c>
      <c r="Y234" s="49"/>
      <c r="Z234" s="405"/>
      <c r="AA234" s="407"/>
      <c r="AB234" s="400"/>
      <c r="AC234" s="409"/>
      <c r="AD234" s="302"/>
      <c r="AE234" s="295"/>
      <c r="AF234" s="400"/>
      <c r="AG234" s="396"/>
      <c r="AI234" s="398"/>
      <c r="AJ234" s="398"/>
      <c r="AK234" s="398"/>
    </row>
    <row r="235" spans="1:37" ht="13.5">
      <c r="A235" s="323" t="s">
        <v>118</v>
      </c>
      <c r="B235" s="309" t="str">
        <f>IF(B236="","",IF(B236=D236,"△",IF(B236&gt;D236,"○","×")))</f>
        <v>○</v>
      </c>
      <c r="C235" s="310"/>
      <c r="D235" s="311"/>
      <c r="E235" s="309" t="str">
        <f>IF(E236="","",IF(E236=G236,"△",IF(E236&gt;G236,"○","×")))</f>
        <v>×</v>
      </c>
      <c r="F235" s="310"/>
      <c r="G235" s="311"/>
      <c r="H235" s="309" t="str">
        <f>IF(H236="","",IF(H236=J236,"△",IF(H236&gt;J236,"○","×")))</f>
        <v>×</v>
      </c>
      <c r="I235" s="310"/>
      <c r="J235" s="311"/>
      <c r="K235" s="488"/>
      <c r="L235" s="489"/>
      <c r="M235" s="490"/>
      <c r="N235" s="309" t="str">
        <f>IF(N236="","",IF(N236=P236,"△",IF(N236&gt;P236,"○","×")))</f>
        <v>△</v>
      </c>
      <c r="O235" s="310"/>
      <c r="P235" s="311"/>
      <c r="Q235" s="309" t="str">
        <f>IF(Q236="","",IF(Q236=S236,"△",IF(Q236&gt;S236,"○","×")))</f>
        <v>△</v>
      </c>
      <c r="R235" s="310"/>
      <c r="S235" s="311"/>
      <c r="T235" s="309" t="str">
        <f>IF(T236="","",IF(T236=V236,"△",IF(T236&gt;V236,"○","×")))</f>
        <v>×</v>
      </c>
      <c r="U235" s="310"/>
      <c r="V235" s="311"/>
      <c r="W235" s="410" t="s">
        <v>0</v>
      </c>
      <c r="X235" s="411"/>
      <c r="Y235" s="412"/>
      <c r="Z235" s="413">
        <f>COUNTIF(B235:Y236,"○")</f>
        <v>1</v>
      </c>
      <c r="AA235" s="414">
        <f>COUNTIF(B235:Y236,"×")</f>
        <v>3</v>
      </c>
      <c r="AB235" s="415">
        <f>COUNTIF(B235:Y236,"△")</f>
        <v>2</v>
      </c>
      <c r="AC235" s="416">
        <f>Z235*3+AB235</f>
        <v>5</v>
      </c>
      <c r="AD235" s="322">
        <f>SUM(E236,H236,B236,N236,Q236,T236,W236)</f>
        <v>4</v>
      </c>
      <c r="AE235" s="337">
        <f>SUM(G236,J236,D236,P236,S236,V236,Y236)</f>
        <v>11</v>
      </c>
      <c r="AF235" s="415">
        <f>AD235-AE235</f>
        <v>-7</v>
      </c>
      <c r="AG235" s="381">
        <v>6</v>
      </c>
      <c r="AI235" s="397" t="s">
        <v>0</v>
      </c>
      <c r="AJ235" s="397" t="s">
        <v>0</v>
      </c>
      <c r="AK235" s="397" t="s">
        <v>0</v>
      </c>
    </row>
    <row r="236" spans="1:37" ht="13.5">
      <c r="A236" s="304"/>
      <c r="B236" s="138">
        <v>1</v>
      </c>
      <c r="C236" s="141"/>
      <c r="D236" s="139">
        <v>0</v>
      </c>
      <c r="E236" s="140">
        <v>0</v>
      </c>
      <c r="F236" s="141"/>
      <c r="G236" s="139">
        <v>5</v>
      </c>
      <c r="H236" s="140">
        <v>0</v>
      </c>
      <c r="I236" s="141"/>
      <c r="J236" s="139">
        <v>1</v>
      </c>
      <c r="K236" s="344"/>
      <c r="L236" s="345"/>
      <c r="M236" s="346"/>
      <c r="N236" s="142">
        <f>M238</f>
        <v>2</v>
      </c>
      <c r="O236" s="141"/>
      <c r="P236" s="134">
        <f>K238</f>
        <v>2</v>
      </c>
      <c r="Q236" s="142">
        <f>M240</f>
        <v>0</v>
      </c>
      <c r="R236" s="141"/>
      <c r="S236" s="143">
        <f>K240</f>
        <v>0</v>
      </c>
      <c r="T236" s="144">
        <f>M242</f>
        <v>1</v>
      </c>
      <c r="U236" s="145"/>
      <c r="V236" s="165">
        <f>K242</f>
        <v>3</v>
      </c>
      <c r="W236" s="47"/>
      <c r="X236" s="65">
        <f>IF(W236="","",IF(W236=Y236,"△",IF(W236&gt;Y236,"○","×")))</f>
      </c>
      <c r="Y236" s="54"/>
      <c r="Z236" s="405"/>
      <c r="AA236" s="407"/>
      <c r="AB236" s="400"/>
      <c r="AC236" s="409"/>
      <c r="AD236" s="302"/>
      <c r="AE236" s="295"/>
      <c r="AF236" s="400"/>
      <c r="AG236" s="396"/>
      <c r="AI236" s="398"/>
      <c r="AJ236" s="398"/>
      <c r="AK236" s="398"/>
    </row>
    <row r="237" spans="1:37" ht="13.5">
      <c r="A237" s="323" t="s">
        <v>103</v>
      </c>
      <c r="B237" s="309" t="str">
        <f>IF(B238="","",IF(B238=D238,"△",IF(B238&gt;D238,"○","×")))</f>
        <v>○</v>
      </c>
      <c r="C237" s="310"/>
      <c r="D237" s="311"/>
      <c r="E237" s="309" t="str">
        <f>IF(E238="","",IF(E238=G238,"△",IF(E238&gt;G238,"○","×")))</f>
        <v>△</v>
      </c>
      <c r="F237" s="310"/>
      <c r="G237" s="311"/>
      <c r="H237" s="309" t="str">
        <f>IF(H238="","",IF(H238=J238,"△",IF(H238&gt;J238,"○","×")))</f>
        <v>○</v>
      </c>
      <c r="I237" s="310"/>
      <c r="J237" s="311"/>
      <c r="K237" s="309" t="str">
        <f>IF(K238="","",IF(K238=M238,"△",IF(K238&gt;M238,"○","×")))</f>
        <v>△</v>
      </c>
      <c r="L237" s="310"/>
      <c r="M237" s="311"/>
      <c r="N237" s="326"/>
      <c r="O237" s="327"/>
      <c r="P237" s="328"/>
      <c r="Q237" s="309" t="str">
        <f>IF(Q238="","",IF(Q238=S238,"△",IF(Q238&gt;S238,"○","×")))</f>
        <v>○</v>
      </c>
      <c r="R237" s="310"/>
      <c r="S237" s="311"/>
      <c r="T237" s="309" t="str">
        <f>IF(T238="","",IF(T238=V238,"△",IF(T238&gt;V238,"○","×")))</f>
        <v>○</v>
      </c>
      <c r="U237" s="310"/>
      <c r="V237" s="311"/>
      <c r="W237" s="410" t="s">
        <v>0</v>
      </c>
      <c r="X237" s="411"/>
      <c r="Y237" s="412"/>
      <c r="Z237" s="413">
        <f>COUNTIF(B237:Y238,"○")</f>
        <v>4</v>
      </c>
      <c r="AA237" s="414">
        <f>COUNTIF(B237:Y238,"×")</f>
        <v>0</v>
      </c>
      <c r="AB237" s="415">
        <f>COUNTIF(B237:Y238,"△")</f>
        <v>2</v>
      </c>
      <c r="AC237" s="416">
        <f>Z237*3+AB237</f>
        <v>14</v>
      </c>
      <c r="AD237" s="322">
        <f>SUM(E238,H238,K238,B238,Q238,T238,W238)</f>
        <v>22</v>
      </c>
      <c r="AE237" s="337">
        <f>SUM(G238,J238,M238,D238,S238,V238,Y238)</f>
        <v>6</v>
      </c>
      <c r="AF237" s="415">
        <f>AD237-AE237</f>
        <v>16</v>
      </c>
      <c r="AG237" s="381">
        <v>1</v>
      </c>
      <c r="AI237" s="397" t="s">
        <v>0</v>
      </c>
      <c r="AJ237" s="397" t="s">
        <v>0</v>
      </c>
      <c r="AK237" s="397" t="s">
        <v>0</v>
      </c>
    </row>
    <row r="238" spans="1:37" ht="13.5">
      <c r="A238" s="304"/>
      <c r="B238" s="138">
        <v>7</v>
      </c>
      <c r="C238" s="141"/>
      <c r="D238" s="139">
        <v>1</v>
      </c>
      <c r="E238" s="140">
        <v>2</v>
      </c>
      <c r="F238" s="141"/>
      <c r="G238" s="139">
        <v>2</v>
      </c>
      <c r="H238" s="140">
        <v>3</v>
      </c>
      <c r="I238" s="141"/>
      <c r="J238" s="139">
        <v>0</v>
      </c>
      <c r="K238" s="140">
        <v>2</v>
      </c>
      <c r="L238" s="141"/>
      <c r="M238" s="139">
        <v>2</v>
      </c>
      <c r="N238" s="329"/>
      <c r="O238" s="307"/>
      <c r="P238" s="308"/>
      <c r="Q238" s="142">
        <f>P240</f>
        <v>4</v>
      </c>
      <c r="R238" s="141"/>
      <c r="S238" s="143">
        <f>N240</f>
        <v>0</v>
      </c>
      <c r="T238" s="144">
        <f>P242</f>
        <v>4</v>
      </c>
      <c r="U238" s="145"/>
      <c r="V238" s="146">
        <f>N242</f>
        <v>1</v>
      </c>
      <c r="W238" s="52"/>
      <c r="X238" s="65">
        <f>IF(W238="","",IF(W238=Y238,"△",IF(W238&gt;Y238,"○","×")))</f>
      </c>
      <c r="Y238" s="54"/>
      <c r="Z238" s="405"/>
      <c r="AA238" s="407"/>
      <c r="AB238" s="400"/>
      <c r="AC238" s="409"/>
      <c r="AD238" s="302"/>
      <c r="AE238" s="295"/>
      <c r="AF238" s="400"/>
      <c r="AG238" s="396"/>
      <c r="AI238" s="398"/>
      <c r="AJ238" s="398"/>
      <c r="AK238" s="398"/>
    </row>
    <row r="239" spans="1:37" ht="13.5">
      <c r="A239" s="323" t="s">
        <v>60</v>
      </c>
      <c r="B239" s="485" t="str">
        <f>IF(B240="","",IF(B240=D240,"△",IF(B240&gt;D240,"○","×")))</f>
        <v>○</v>
      </c>
      <c r="C239" s="348"/>
      <c r="D239" s="349"/>
      <c r="E239" s="347" t="str">
        <f>IF(E240="","",IF(E240=G240,"△",IF(E240&gt;G240,"○","×")))</f>
        <v>○</v>
      </c>
      <c r="F239" s="348"/>
      <c r="G239" s="349"/>
      <c r="H239" s="347" t="str">
        <f>IF(H240="","",IF(H240=J240,"△",IF(H240&gt;J240,"○","×")))</f>
        <v>×</v>
      </c>
      <c r="I239" s="348"/>
      <c r="J239" s="349"/>
      <c r="K239" s="347" t="str">
        <f>IF(K240="","",IF(K240=M240,"△",IF(K240&gt;M240,"○","×")))</f>
        <v>△</v>
      </c>
      <c r="L239" s="348"/>
      <c r="M239" s="349"/>
      <c r="N239" s="347" t="str">
        <f>IF(N240="","",IF(N240=P240,"△",IF(N240&gt;P240,"○","×")))</f>
        <v>×</v>
      </c>
      <c r="O239" s="348"/>
      <c r="P239" s="349"/>
      <c r="Q239" s="326"/>
      <c r="R239" s="327"/>
      <c r="S239" s="328"/>
      <c r="T239" s="347" t="str">
        <f>IF(T240="","",IF(T240=V240,"△",IF(T240&gt;V240,"○","×")))</f>
        <v>×</v>
      </c>
      <c r="U239" s="348"/>
      <c r="V239" s="491"/>
      <c r="W239" s="410" t="s">
        <v>0</v>
      </c>
      <c r="X239" s="411"/>
      <c r="Y239" s="412"/>
      <c r="Z239" s="413">
        <f>COUNTIF(B239:Y240,"○")</f>
        <v>2</v>
      </c>
      <c r="AA239" s="414">
        <f>COUNTIF(B239:Y240,"×")</f>
        <v>3</v>
      </c>
      <c r="AB239" s="415">
        <f>COUNTIF(B239:Y240,"△")</f>
        <v>1</v>
      </c>
      <c r="AC239" s="416">
        <f>Z239*3+AB239</f>
        <v>7</v>
      </c>
      <c r="AD239" s="322">
        <f>SUM(E240,H240,K240,N240,B240,T240,W240)</f>
        <v>3</v>
      </c>
      <c r="AE239" s="337">
        <f>SUM(G240,J240,M240,P240,D240,V240,Y240)</f>
        <v>10</v>
      </c>
      <c r="AF239" s="415">
        <f>AD239-AE239</f>
        <v>-7</v>
      </c>
      <c r="AG239" s="381">
        <v>5</v>
      </c>
      <c r="AI239" s="397" t="s">
        <v>0</v>
      </c>
      <c r="AJ239" s="397" t="s">
        <v>0</v>
      </c>
      <c r="AK239" s="397" t="s">
        <v>0</v>
      </c>
    </row>
    <row r="240" spans="1:37" ht="13.5">
      <c r="A240" s="304"/>
      <c r="B240" s="166">
        <v>1</v>
      </c>
      <c r="C240" s="141"/>
      <c r="D240" s="139">
        <v>0</v>
      </c>
      <c r="E240" s="140">
        <v>2</v>
      </c>
      <c r="F240" s="141"/>
      <c r="G240" s="139">
        <v>1</v>
      </c>
      <c r="H240" s="140">
        <v>0</v>
      </c>
      <c r="I240" s="141"/>
      <c r="J240" s="139">
        <v>1</v>
      </c>
      <c r="K240" s="140">
        <v>0</v>
      </c>
      <c r="L240" s="141"/>
      <c r="M240" s="139">
        <v>0</v>
      </c>
      <c r="N240" s="140">
        <v>0</v>
      </c>
      <c r="O240" s="141"/>
      <c r="P240" s="139">
        <v>4</v>
      </c>
      <c r="Q240" s="329"/>
      <c r="R240" s="307"/>
      <c r="S240" s="308"/>
      <c r="T240" s="144">
        <f>S242</f>
        <v>0</v>
      </c>
      <c r="U240" s="145"/>
      <c r="V240" s="165">
        <f>Q242</f>
        <v>4</v>
      </c>
      <c r="W240" s="47"/>
      <c r="X240" s="63">
        <f>IF(W240="","",IF(W240=Y240,"△",IF(W240&gt;Y240,"○","×")))</f>
      </c>
      <c r="Y240" s="54"/>
      <c r="Z240" s="405"/>
      <c r="AA240" s="407"/>
      <c r="AB240" s="400"/>
      <c r="AC240" s="409"/>
      <c r="AD240" s="302"/>
      <c r="AE240" s="295"/>
      <c r="AF240" s="400"/>
      <c r="AG240" s="396"/>
      <c r="AI240" s="398"/>
      <c r="AJ240" s="398"/>
      <c r="AK240" s="398"/>
    </row>
    <row r="241" spans="1:37" ht="13.5">
      <c r="A241" s="323" t="s">
        <v>124</v>
      </c>
      <c r="B241" s="309" t="str">
        <f>IF(B242="","",IF(B242=D242,"△",IF(B242&gt;D242,"○","×")))</f>
        <v>○</v>
      </c>
      <c r="C241" s="310"/>
      <c r="D241" s="311"/>
      <c r="E241" s="309" t="str">
        <f>IF(E242="","",IF(E242=G242,"△",IF(E242&gt;G242,"○","×")))</f>
        <v>×</v>
      </c>
      <c r="F241" s="310"/>
      <c r="G241" s="311"/>
      <c r="H241" s="309" t="str">
        <f>IF(H242="","",IF(H242=J242,"△",IF(H242&gt;J242,"○","×")))</f>
        <v>×</v>
      </c>
      <c r="I241" s="310"/>
      <c r="J241" s="311"/>
      <c r="K241" s="309" t="str">
        <f>IF(K242="","",IF(K242=M242,"△",IF(K242&gt;M242,"○","×")))</f>
        <v>○</v>
      </c>
      <c r="L241" s="310"/>
      <c r="M241" s="311"/>
      <c r="N241" s="309" t="str">
        <f>IF(N242="","",IF(N242=P242,"△",IF(N242&gt;P242,"○","×")))</f>
        <v>×</v>
      </c>
      <c r="O241" s="310"/>
      <c r="P241" s="311"/>
      <c r="Q241" s="309" t="str">
        <f>IF(Q242="","",IF(Q242=S242,"△",IF(Q242&gt;S242,"○","×")))</f>
        <v>○</v>
      </c>
      <c r="R241" s="310"/>
      <c r="S241" s="311"/>
      <c r="T241" s="432"/>
      <c r="U241" s="433"/>
      <c r="V241" s="434"/>
      <c r="W241" s="410" t="s">
        <v>0</v>
      </c>
      <c r="X241" s="411"/>
      <c r="Y241" s="412"/>
      <c r="Z241" s="413">
        <f>COUNTIF(B241:Y242,"○")</f>
        <v>3</v>
      </c>
      <c r="AA241" s="414">
        <f>COUNTIF(B241:Y242,"×")</f>
        <v>3</v>
      </c>
      <c r="AB241" s="415">
        <f>COUNTIF(B241:Y242,"△")</f>
        <v>0</v>
      </c>
      <c r="AC241" s="416">
        <f>Z241*3+AB241</f>
        <v>9</v>
      </c>
      <c r="AD241" s="322">
        <f>SUM(E242,H242,K242,N242,Q242,B242,W242)</f>
        <v>10</v>
      </c>
      <c r="AE241" s="337">
        <f>SUM(G242,J242,M242,P242,S242,D242,Y242)</f>
        <v>11</v>
      </c>
      <c r="AF241" s="415">
        <f>AD241-AE241</f>
        <v>-1</v>
      </c>
      <c r="AG241" s="381">
        <v>4</v>
      </c>
      <c r="AI241" s="397" t="s">
        <v>0</v>
      </c>
      <c r="AJ241" s="397" t="s">
        <v>0</v>
      </c>
      <c r="AK241" s="397" t="s">
        <v>0</v>
      </c>
    </row>
    <row r="242" spans="1:37" ht="14.25" thickBot="1">
      <c r="A242" s="367"/>
      <c r="B242" s="149">
        <v>2</v>
      </c>
      <c r="C242" s="150"/>
      <c r="D242" s="151">
        <v>0</v>
      </c>
      <c r="E242" s="152">
        <v>0</v>
      </c>
      <c r="F242" s="150"/>
      <c r="G242" s="151">
        <v>4</v>
      </c>
      <c r="H242" s="152">
        <v>0</v>
      </c>
      <c r="I242" s="150"/>
      <c r="J242" s="151">
        <v>2</v>
      </c>
      <c r="K242" s="152">
        <v>3</v>
      </c>
      <c r="L242" s="150"/>
      <c r="M242" s="151">
        <v>1</v>
      </c>
      <c r="N242" s="152">
        <v>1</v>
      </c>
      <c r="O242" s="150"/>
      <c r="P242" s="151">
        <v>4</v>
      </c>
      <c r="Q242" s="152">
        <v>4</v>
      </c>
      <c r="R242" s="150"/>
      <c r="S242" s="151">
        <v>0</v>
      </c>
      <c r="T242" s="364"/>
      <c r="U242" s="365"/>
      <c r="V242" s="366"/>
      <c r="W242" s="47"/>
      <c r="X242" s="63">
        <f>IF(W242="","",IF(W242=Y242,"△",IF(W242&gt;Y242,"○","×")))</f>
      </c>
      <c r="Y242" s="54"/>
      <c r="Z242" s="405"/>
      <c r="AA242" s="407"/>
      <c r="AB242" s="400"/>
      <c r="AC242" s="409"/>
      <c r="AD242" s="302"/>
      <c r="AE242" s="295"/>
      <c r="AF242" s="400"/>
      <c r="AG242" s="396"/>
      <c r="AI242" s="398"/>
      <c r="AJ242" s="398"/>
      <c r="AK242" s="398"/>
    </row>
    <row r="243" spans="1:37" ht="13.5">
      <c r="A243" s="368" t="s">
        <v>0</v>
      </c>
      <c r="B243" s="417" t="s">
        <v>0</v>
      </c>
      <c r="C243" s="411"/>
      <c r="D243" s="418"/>
      <c r="E243" s="410" t="s">
        <v>0</v>
      </c>
      <c r="F243" s="411"/>
      <c r="G243" s="418"/>
      <c r="H243" s="410" t="s">
        <v>0</v>
      </c>
      <c r="I243" s="411"/>
      <c r="J243" s="418"/>
      <c r="K243" s="410" t="s">
        <v>0</v>
      </c>
      <c r="L243" s="411"/>
      <c r="M243" s="418"/>
      <c r="N243" s="410" t="s">
        <v>0</v>
      </c>
      <c r="O243" s="411"/>
      <c r="P243" s="418"/>
      <c r="Q243" s="410" t="s">
        <v>0</v>
      </c>
      <c r="R243" s="411"/>
      <c r="S243" s="418"/>
      <c r="T243" s="410" t="s">
        <v>0</v>
      </c>
      <c r="U243" s="411"/>
      <c r="V243" s="418"/>
      <c r="W243" s="421"/>
      <c r="X243" s="422"/>
      <c r="Y243" s="423"/>
      <c r="Z243" s="413">
        <f>COUNTIF(B243:Y244,"○")</f>
        <v>0</v>
      </c>
      <c r="AA243" s="414">
        <f>COUNTIF(B243:Y244,"×")</f>
        <v>0</v>
      </c>
      <c r="AB243" s="415">
        <f>COUNTIF(B243:Y244,"△")</f>
        <v>0</v>
      </c>
      <c r="AC243" s="416">
        <f>Z243*3+AB243</f>
        <v>0</v>
      </c>
      <c r="AD243" s="322">
        <f>SUM(E244,H244,K244,N244,Q244,T244,B244)</f>
        <v>0</v>
      </c>
      <c r="AE243" s="337">
        <f>SUM(G244,J244,M244,P244,S244,V244,D244)</f>
        <v>0</v>
      </c>
      <c r="AF243" s="415">
        <f>AD243-AE243</f>
        <v>0</v>
      </c>
      <c r="AG243" s="416" t="s">
        <v>0</v>
      </c>
      <c r="AI243" s="397" t="s">
        <v>0</v>
      </c>
      <c r="AJ243" s="397" t="s">
        <v>0</v>
      </c>
      <c r="AK243" s="397" t="s">
        <v>0</v>
      </c>
    </row>
    <row r="244" spans="1:37" ht="14.25" thickBot="1">
      <c r="A244" s="369"/>
      <c r="B244" s="55">
        <f>IF(Y230="","",Y230)</f>
      </c>
      <c r="C244" s="61">
        <f>IF(B244="","",IF(B244=D244,"△",IF(B244&gt;D244,"○","×")))</f>
      </c>
      <c r="D244" s="57">
        <f>IF(W230="","",W230)</f>
      </c>
      <c r="E244" s="58">
        <f>IF(Y232="","",Y232)</f>
      </c>
      <c r="F244" s="66">
        <f>IF(E244="","",IF(E244=G244,"△",IF(E244&gt;G244,"○","×")))</f>
      </c>
      <c r="G244" s="57">
        <f>IF(W232="","",W232)</f>
      </c>
      <c r="H244" s="58">
        <f>IF(Y234="","",Y234)</f>
      </c>
      <c r="I244" s="61">
        <f>IF(H244="","",IF(H244=J244,"△",IF(H244&gt;J244,"○","×")))</f>
      </c>
      <c r="J244" s="57">
        <f>IF(W234="","",W234)</f>
      </c>
      <c r="K244" s="58">
        <f>IF(Y236="","",Y236)</f>
      </c>
      <c r="L244" s="66">
        <f>IF(K244="","",IF(K244=M244,"△",IF(K244&gt;M244,"○","×")))</f>
      </c>
      <c r="M244" s="57">
        <f>IF(W236="","",W236)</f>
      </c>
      <c r="N244" s="58">
        <f>IF(Y238="","",Y238)</f>
      </c>
      <c r="O244" s="66">
        <f>IF(N244="","",IF(N244=P244,"△",IF(N244&gt;P244,"○","×")))</f>
      </c>
      <c r="P244" s="57">
        <f>IF(W238="","",W238)</f>
      </c>
      <c r="Q244" s="58">
        <f>IF(Y240="","",Y240)</f>
      </c>
      <c r="R244" s="66">
        <f>IF(Q244="","",IF(Q244=S244,"△",IF(Q244&gt;S244,"○","×")))</f>
      </c>
      <c r="S244" s="57">
        <f>IF(W240="","",W240)</f>
      </c>
      <c r="T244" s="58">
        <f>IF(Y242="","",Y242)</f>
      </c>
      <c r="U244" s="66">
        <f>IF(T244="","",IF(T244=V244,"△",IF(T244&gt;V244,"○","×")))</f>
      </c>
      <c r="V244" s="57">
        <f>IF(W242="","",W242)</f>
      </c>
      <c r="W244" s="424"/>
      <c r="X244" s="425"/>
      <c r="Y244" s="426"/>
      <c r="Z244" s="427"/>
      <c r="AA244" s="419"/>
      <c r="AB244" s="420"/>
      <c r="AC244" s="428"/>
      <c r="AD244" s="380"/>
      <c r="AE244" s="372"/>
      <c r="AF244" s="420"/>
      <c r="AG244" s="428"/>
      <c r="AI244" s="398"/>
      <c r="AJ244" s="398"/>
      <c r="AK244" s="398"/>
    </row>
    <row r="245" spans="26:33" ht="13.5">
      <c r="Z245" s="174"/>
      <c r="AA245" s="174"/>
      <c r="AB245" s="174"/>
      <c r="AC245" s="174"/>
      <c r="AD245" s="174"/>
      <c r="AE245" s="174"/>
      <c r="AF245" s="174"/>
      <c r="AG245" s="174"/>
    </row>
    <row r="246" spans="1:33" ht="18.75" customHeight="1">
      <c r="A246" s="2">
        <v>4</v>
      </c>
      <c r="B246" s="2" t="s">
        <v>4</v>
      </c>
      <c r="C246" s="272" t="s">
        <v>23</v>
      </c>
      <c r="D246" s="272"/>
      <c r="E246" s="3" t="s">
        <v>24</v>
      </c>
      <c r="F246" s="24"/>
      <c r="G246" s="4"/>
      <c r="H246" s="273" t="s">
        <v>0</v>
      </c>
      <c r="I246" s="273"/>
      <c r="J246" s="273"/>
      <c r="K246" s="273"/>
      <c r="L246" s="25"/>
      <c r="M246" s="4"/>
      <c r="N246" s="4"/>
      <c r="O246" s="25"/>
      <c r="P246" s="4"/>
      <c r="Q246" s="4"/>
      <c r="R246" s="25"/>
      <c r="S246" s="4"/>
      <c r="T246" s="4"/>
      <c r="U246" s="25"/>
      <c r="V246" s="4"/>
      <c r="W246" s="4"/>
      <c r="X246" s="25"/>
      <c r="Y246" s="4"/>
      <c r="Z246" s="176"/>
      <c r="AA246" s="176"/>
      <c r="AB246" s="176"/>
      <c r="AC246" s="176"/>
      <c r="AD246" s="174"/>
      <c r="AE246" s="174"/>
      <c r="AF246" s="174"/>
      <c r="AG246" s="174"/>
    </row>
    <row r="247" spans="1:40" ht="11.25" customHeight="1" thickBot="1">
      <c r="A247" s="4"/>
      <c r="B247" s="4"/>
      <c r="C247" s="25"/>
      <c r="D247" s="4"/>
      <c r="E247" s="4"/>
      <c r="F247" s="25"/>
      <c r="G247" s="4"/>
      <c r="H247" s="4"/>
      <c r="I247" s="25"/>
      <c r="J247" s="4"/>
      <c r="K247" s="4"/>
      <c r="L247" s="25"/>
      <c r="M247" s="4"/>
      <c r="N247" s="4"/>
      <c r="O247" s="25"/>
      <c r="P247" s="4"/>
      <c r="Q247" s="5"/>
      <c r="R247" s="29"/>
      <c r="S247" s="5"/>
      <c r="T247" s="5"/>
      <c r="U247" s="29"/>
      <c r="V247" s="5"/>
      <c r="W247" s="5"/>
      <c r="X247" s="29"/>
      <c r="Y247" s="6"/>
      <c r="Z247" s="177"/>
      <c r="AA247" s="178" t="s">
        <v>7</v>
      </c>
      <c r="AB247" s="178">
        <v>21</v>
      </c>
      <c r="AC247" s="179" t="s">
        <v>8</v>
      </c>
      <c r="AD247" s="174"/>
      <c r="AE247" s="174"/>
      <c r="AF247" s="174"/>
      <c r="AG247" s="174"/>
      <c r="AI247" s="383" t="s">
        <v>25</v>
      </c>
      <c r="AJ247" s="383"/>
      <c r="AK247" s="383"/>
      <c r="AL247" s="7"/>
      <c r="AM247" s="7"/>
      <c r="AN247" s="7"/>
    </row>
    <row r="248" spans="1:33" ht="14.25" thickBot="1">
      <c r="A248" s="8">
        <v>7</v>
      </c>
      <c r="B248" s="4" t="s">
        <v>26</v>
      </c>
      <c r="C248" s="25"/>
      <c r="D248" s="4"/>
      <c r="E248" s="4"/>
      <c r="F248" s="25"/>
      <c r="G248" s="4"/>
      <c r="H248" s="4"/>
      <c r="I248" s="25"/>
      <c r="J248" s="4"/>
      <c r="K248" s="4"/>
      <c r="L248" s="25"/>
      <c r="M248" s="4"/>
      <c r="N248" s="9"/>
      <c r="O248" s="25"/>
      <c r="P248" s="257" t="s">
        <v>11</v>
      </c>
      <c r="Q248" s="257"/>
      <c r="R248" s="257"/>
      <c r="S248" s="257"/>
      <c r="T248" s="44">
        <v>21</v>
      </c>
      <c r="U248" s="25"/>
      <c r="V248" s="258" t="s">
        <v>12</v>
      </c>
      <c r="W248" s="258"/>
      <c r="X248" s="258"/>
      <c r="Y248" s="10">
        <v>0</v>
      </c>
      <c r="Z248" s="176"/>
      <c r="AA248" s="176"/>
      <c r="AB248" s="176"/>
      <c r="AC248" s="176"/>
      <c r="AD248" s="174"/>
      <c r="AE248" s="174"/>
      <c r="AF248" s="174"/>
      <c r="AG248" s="174"/>
    </row>
    <row r="249" spans="1:37" ht="13.5" customHeight="1">
      <c r="A249" s="274"/>
      <c r="B249" s="276" t="str">
        <f>A251</f>
        <v>神埼</v>
      </c>
      <c r="C249" s="259"/>
      <c r="D249" s="259"/>
      <c r="E249" s="259" t="str">
        <f>A253</f>
        <v>香寺A</v>
      </c>
      <c r="F249" s="259"/>
      <c r="G249" s="259"/>
      <c r="H249" s="259" t="str">
        <f>A255</f>
        <v>峰相</v>
      </c>
      <c r="I249" s="259"/>
      <c r="J249" s="259"/>
      <c r="K249" s="259" t="str">
        <f>A257</f>
        <v>城北A</v>
      </c>
      <c r="L249" s="259"/>
      <c r="M249" s="259"/>
      <c r="N249" s="259" t="str">
        <f>A259</f>
        <v>勝原</v>
      </c>
      <c r="O249" s="259"/>
      <c r="P249" s="259"/>
      <c r="Q249" s="259" t="str">
        <f>A261</f>
        <v>やわた</v>
      </c>
      <c r="R249" s="259"/>
      <c r="S249" s="259"/>
      <c r="T249" s="278" t="str">
        <f>A263</f>
        <v>白鳥</v>
      </c>
      <c r="U249" s="278"/>
      <c r="V249" s="278"/>
      <c r="W249" s="280" t="s">
        <v>0</v>
      </c>
      <c r="X249" s="281"/>
      <c r="Y249" s="282"/>
      <c r="Z249" s="387" t="s">
        <v>13</v>
      </c>
      <c r="AA249" s="389" t="s">
        <v>14</v>
      </c>
      <c r="AB249" s="391" t="s">
        <v>15</v>
      </c>
      <c r="AC249" s="393" t="s">
        <v>16</v>
      </c>
      <c r="AD249" s="387" t="s">
        <v>17</v>
      </c>
      <c r="AE249" s="389" t="s">
        <v>18</v>
      </c>
      <c r="AF249" s="391" t="s">
        <v>19</v>
      </c>
      <c r="AG249" s="261" t="s">
        <v>2</v>
      </c>
      <c r="AI249" s="384" t="s">
        <v>20</v>
      </c>
      <c r="AJ249" s="384" t="s">
        <v>21</v>
      </c>
      <c r="AK249" s="384" t="s">
        <v>22</v>
      </c>
    </row>
    <row r="250" spans="1:37" ht="14.25" thickBot="1">
      <c r="A250" s="275"/>
      <c r="B250" s="277"/>
      <c r="C250" s="260"/>
      <c r="D250" s="260"/>
      <c r="E250" s="260"/>
      <c r="F250" s="260"/>
      <c r="G250" s="260"/>
      <c r="H250" s="260"/>
      <c r="I250" s="260"/>
      <c r="J250" s="260"/>
      <c r="K250" s="260"/>
      <c r="L250" s="260"/>
      <c r="M250" s="260"/>
      <c r="N250" s="260"/>
      <c r="O250" s="260"/>
      <c r="P250" s="260"/>
      <c r="Q250" s="260"/>
      <c r="R250" s="260"/>
      <c r="S250" s="260"/>
      <c r="T250" s="279"/>
      <c r="U250" s="279"/>
      <c r="V250" s="279"/>
      <c r="W250" s="283"/>
      <c r="X250" s="284"/>
      <c r="Y250" s="285"/>
      <c r="Z250" s="388"/>
      <c r="AA250" s="390"/>
      <c r="AB250" s="392"/>
      <c r="AC250" s="394"/>
      <c r="AD250" s="388"/>
      <c r="AE250" s="390"/>
      <c r="AF250" s="392"/>
      <c r="AG250" s="262"/>
      <c r="AI250" s="385"/>
      <c r="AJ250" s="385"/>
      <c r="AK250" s="385"/>
    </row>
    <row r="251" spans="1:37" ht="13.5">
      <c r="A251" s="303" t="s">
        <v>143</v>
      </c>
      <c r="B251" s="305"/>
      <c r="C251" s="305"/>
      <c r="D251" s="306"/>
      <c r="E251" s="309" t="str">
        <f>IF(E252="","",IF(E252=G252,"△",IF(E252&gt;G252,"○","×")))</f>
        <v>×</v>
      </c>
      <c r="F251" s="310"/>
      <c r="G251" s="311"/>
      <c r="H251" s="309" t="str">
        <f>IF(H252="","",IF(H252=J252,"△",IF(H252&gt;J252,"○","×")))</f>
        <v>○</v>
      </c>
      <c r="I251" s="310"/>
      <c r="J251" s="311"/>
      <c r="K251" s="309" t="str">
        <f>IF(K252="","",IF(K252=M252,"△",IF(K252&gt;M252,"○","×")))</f>
        <v>△</v>
      </c>
      <c r="L251" s="310"/>
      <c r="M251" s="311"/>
      <c r="N251" s="309" t="str">
        <f>IF(N252="","",IF(N252=P252,"△",IF(N252&gt;P252,"○","×")))</f>
        <v>△</v>
      </c>
      <c r="O251" s="310"/>
      <c r="P251" s="311"/>
      <c r="Q251" s="309" t="str">
        <f>IF(Q252="","",IF(Q252=S252,"△",IF(Q252&gt;S252,"○","×")))</f>
        <v>○</v>
      </c>
      <c r="R251" s="310"/>
      <c r="S251" s="311"/>
      <c r="T251" s="309" t="str">
        <f>IF(T252="","",IF(T252=V252,"△",IF(T252&gt;V252,"○","×")))</f>
        <v>×</v>
      </c>
      <c r="U251" s="310"/>
      <c r="V251" s="311"/>
      <c r="W251" s="401" t="s">
        <v>0</v>
      </c>
      <c r="X251" s="402"/>
      <c r="Y251" s="403"/>
      <c r="Z251" s="404">
        <f>COUNTIF(B251:Y252,"○")</f>
        <v>2</v>
      </c>
      <c r="AA251" s="406">
        <f>COUNTIF(B251:Y252,"×")</f>
        <v>2</v>
      </c>
      <c r="AB251" s="399">
        <f>COUNTIF(B251:Y252,"△")</f>
        <v>2</v>
      </c>
      <c r="AC251" s="408">
        <f>Z251*3+AB251</f>
        <v>8</v>
      </c>
      <c r="AD251" s="301">
        <f>SUM(E252,H252,K252,N252,Q252,T252,W252)</f>
        <v>11</v>
      </c>
      <c r="AE251" s="294">
        <f>SUM(G252,J252,M252,P252,S252,V252,Y252)</f>
        <v>7</v>
      </c>
      <c r="AF251" s="399">
        <f>AD251-AE251</f>
        <v>4</v>
      </c>
      <c r="AG251" s="395">
        <v>4</v>
      </c>
      <c r="AI251" s="397" t="s">
        <v>0</v>
      </c>
      <c r="AJ251" s="397" t="s">
        <v>0</v>
      </c>
      <c r="AK251" s="397" t="s">
        <v>0</v>
      </c>
    </row>
    <row r="252" spans="1:37" ht="13.5">
      <c r="A252" s="304"/>
      <c r="B252" s="307"/>
      <c r="C252" s="307"/>
      <c r="D252" s="308"/>
      <c r="E252" s="132">
        <f>D254</f>
        <v>0</v>
      </c>
      <c r="F252" s="133"/>
      <c r="G252" s="134">
        <f>B254</f>
        <v>2</v>
      </c>
      <c r="H252" s="142">
        <f>D256</f>
        <v>4</v>
      </c>
      <c r="I252" s="141"/>
      <c r="J252" s="143">
        <f>B256</f>
        <v>0</v>
      </c>
      <c r="K252" s="142">
        <f>D258</f>
        <v>2</v>
      </c>
      <c r="L252" s="141"/>
      <c r="M252" s="143">
        <f>B258</f>
        <v>2</v>
      </c>
      <c r="N252" s="142">
        <f>D260</f>
        <v>1</v>
      </c>
      <c r="O252" s="141"/>
      <c r="P252" s="143">
        <f>B260</f>
        <v>1</v>
      </c>
      <c r="Q252" s="142">
        <f>D262</f>
        <v>4</v>
      </c>
      <c r="R252" s="141"/>
      <c r="S252" s="143">
        <f>B262</f>
        <v>1</v>
      </c>
      <c r="T252" s="144">
        <f>D264</f>
        <v>0</v>
      </c>
      <c r="U252" s="145"/>
      <c r="V252" s="165">
        <f>B264</f>
        <v>1</v>
      </c>
      <c r="W252" s="47"/>
      <c r="X252" s="63">
        <f>IF(W252="","",IF(W252=Y252,"△",IF(W252&gt;Y252,"○","×")))</f>
      </c>
      <c r="Y252" s="49"/>
      <c r="Z252" s="405"/>
      <c r="AA252" s="407"/>
      <c r="AB252" s="400"/>
      <c r="AC252" s="409"/>
      <c r="AD252" s="302"/>
      <c r="AE252" s="295"/>
      <c r="AF252" s="400"/>
      <c r="AG252" s="396"/>
      <c r="AI252" s="398"/>
      <c r="AJ252" s="398"/>
      <c r="AK252" s="398"/>
    </row>
    <row r="253" spans="1:37" ht="13.5">
      <c r="A253" s="323" t="s">
        <v>131</v>
      </c>
      <c r="B253" s="309" t="str">
        <f>IF(B254="","",IF(B254=D254,"△",IF(B254&gt;D254,"○","×")))</f>
        <v>○</v>
      </c>
      <c r="C253" s="310"/>
      <c r="D253" s="311"/>
      <c r="E253" s="326"/>
      <c r="F253" s="327"/>
      <c r="G253" s="328"/>
      <c r="H253" s="309" t="str">
        <f>IF(H254="","",IF(H254=J254,"△",IF(H254&gt;J254,"○","×")))</f>
        <v>×</v>
      </c>
      <c r="I253" s="310"/>
      <c r="J253" s="311"/>
      <c r="K253" s="309" t="str">
        <f>IF(K254="","",IF(K254=M254,"△",IF(K254&gt;M254,"○","×")))</f>
        <v>×</v>
      </c>
      <c r="L253" s="310"/>
      <c r="M253" s="311"/>
      <c r="N253" s="309" t="str">
        <f>IF(N254="","",IF(N254=P254,"△",IF(N254&gt;P254,"○","×")))</f>
        <v>○</v>
      </c>
      <c r="O253" s="310"/>
      <c r="P253" s="311"/>
      <c r="Q253" s="309" t="str">
        <f>IF(Q254="","",IF(Q254=S254,"△",IF(Q254&gt;S254,"○","×")))</f>
        <v>×</v>
      </c>
      <c r="R253" s="310"/>
      <c r="S253" s="311"/>
      <c r="T253" s="309" t="str">
        <f>IF(T254="","",IF(T254=V254,"△",IF(T254&gt;V254,"○","×")))</f>
        <v>×</v>
      </c>
      <c r="U253" s="310"/>
      <c r="V253" s="311"/>
      <c r="W253" s="410" t="s">
        <v>0</v>
      </c>
      <c r="X253" s="411"/>
      <c r="Y253" s="412"/>
      <c r="Z253" s="413">
        <f>COUNTIF(B253:Y254,"○")</f>
        <v>2</v>
      </c>
      <c r="AA253" s="414">
        <f>COUNTIF(B253:Y254,"×")</f>
        <v>4</v>
      </c>
      <c r="AB253" s="415">
        <f>COUNTIF(B253:Y254,"△")</f>
        <v>0</v>
      </c>
      <c r="AC253" s="416">
        <f>Z253*3+AB253</f>
        <v>6</v>
      </c>
      <c r="AD253" s="322">
        <f>SUM(B254,E254,H254,K254,N254,Q254,T254,W254)</f>
        <v>5</v>
      </c>
      <c r="AE253" s="337">
        <f>SUM(D254,J254,M254,P254,S254,V254,Y254)</f>
        <v>10</v>
      </c>
      <c r="AF253" s="415">
        <f>AD253-AE253</f>
        <v>-5</v>
      </c>
      <c r="AG253" s="381">
        <v>5</v>
      </c>
      <c r="AI253" s="397" t="s">
        <v>0</v>
      </c>
      <c r="AJ253" s="397" t="s">
        <v>0</v>
      </c>
      <c r="AK253" s="397" t="s">
        <v>0</v>
      </c>
    </row>
    <row r="254" spans="1:37" ht="13.5">
      <c r="A254" s="304"/>
      <c r="B254" s="138">
        <v>2</v>
      </c>
      <c r="C254" s="141"/>
      <c r="D254" s="139">
        <v>0</v>
      </c>
      <c r="E254" s="329"/>
      <c r="F254" s="307"/>
      <c r="G254" s="308"/>
      <c r="H254" s="132">
        <f>G256</f>
        <v>0</v>
      </c>
      <c r="I254" s="133"/>
      <c r="J254" s="134">
        <f>E256</f>
        <v>2</v>
      </c>
      <c r="K254" s="142">
        <f>G258</f>
        <v>0</v>
      </c>
      <c r="L254" s="141"/>
      <c r="M254" s="143">
        <f>E258</f>
        <v>2</v>
      </c>
      <c r="N254" s="142">
        <f>G260</f>
        <v>2</v>
      </c>
      <c r="O254" s="141"/>
      <c r="P254" s="143">
        <f>E260</f>
        <v>0</v>
      </c>
      <c r="Q254" s="142">
        <f>G262</f>
        <v>0</v>
      </c>
      <c r="R254" s="141"/>
      <c r="S254" s="143">
        <f>E262</f>
        <v>2</v>
      </c>
      <c r="T254" s="144">
        <f>G264</f>
        <v>1</v>
      </c>
      <c r="U254" s="145"/>
      <c r="V254" s="165">
        <f>E264</f>
        <v>4</v>
      </c>
      <c r="W254" s="47"/>
      <c r="X254" s="63">
        <f>IF(W254="","",IF(W254=Y254,"△",IF(W254&gt;Y254,"○","×")))</f>
      </c>
      <c r="Y254" s="49"/>
      <c r="Z254" s="405"/>
      <c r="AA254" s="407"/>
      <c r="AB254" s="400"/>
      <c r="AC254" s="409"/>
      <c r="AD254" s="302"/>
      <c r="AE254" s="295"/>
      <c r="AF254" s="400"/>
      <c r="AG254" s="396"/>
      <c r="AI254" s="398"/>
      <c r="AJ254" s="398"/>
      <c r="AK254" s="398"/>
    </row>
    <row r="255" spans="1:37" ht="13.5">
      <c r="A255" s="323" t="s">
        <v>59</v>
      </c>
      <c r="B255" s="487" t="str">
        <f>IF(B256="","",IF(B256=D256,"△",IF(B256&gt;D256,"○","×")))</f>
        <v>×</v>
      </c>
      <c r="C255" s="310"/>
      <c r="D255" s="311"/>
      <c r="E255" s="309" t="str">
        <f>IF(E256="","",IF(E256=G256,"△",IF(E256&gt;G256,"○","×")))</f>
        <v>○</v>
      </c>
      <c r="F255" s="310"/>
      <c r="G255" s="311"/>
      <c r="H255" s="341"/>
      <c r="I255" s="342"/>
      <c r="J255" s="343"/>
      <c r="K255" s="309" t="str">
        <f>IF(K256="","",IF(K256=M256,"△",IF(K256&gt;M256,"○","×")))</f>
        <v>×</v>
      </c>
      <c r="L255" s="310"/>
      <c r="M255" s="311"/>
      <c r="N255" s="309" t="str">
        <f>IF(N256="","",IF(N256=P256,"△",IF(N256&gt;P256,"○","×")))</f>
        <v>×</v>
      </c>
      <c r="O255" s="310"/>
      <c r="P255" s="311"/>
      <c r="Q255" s="309" t="str">
        <f>IF(Q256="","",IF(Q256=S256,"△",IF(Q256&gt;S256,"○","×")))</f>
        <v>×</v>
      </c>
      <c r="R255" s="310"/>
      <c r="S255" s="311"/>
      <c r="T255" s="309" t="str">
        <f>IF(T256="","",IF(T256=V256,"△",IF(T256&gt;V256,"○","×")))</f>
        <v>△</v>
      </c>
      <c r="U255" s="310"/>
      <c r="V255" s="486"/>
      <c r="W255" s="410" t="s">
        <v>0</v>
      </c>
      <c r="X255" s="411"/>
      <c r="Y255" s="412"/>
      <c r="Z255" s="413">
        <f>COUNTIF(B255:Y256,"○")</f>
        <v>1</v>
      </c>
      <c r="AA255" s="414">
        <f>COUNTIF(B255:Y256,"×")</f>
        <v>4</v>
      </c>
      <c r="AB255" s="415">
        <f>COUNTIF(B255:Y256,"△")</f>
        <v>1</v>
      </c>
      <c r="AC255" s="416">
        <f>Z255*3+AB255</f>
        <v>4</v>
      </c>
      <c r="AD255" s="322">
        <f>SUM(E256,B256,K256,N256,Q256,T256,W256)</f>
        <v>4</v>
      </c>
      <c r="AE255" s="337">
        <f>SUM(G256,D256,M256,P256,S256,V256,Y256)</f>
        <v>16</v>
      </c>
      <c r="AF255" s="415">
        <f>AD255-AE255</f>
        <v>-12</v>
      </c>
      <c r="AG255" s="381">
        <v>7</v>
      </c>
      <c r="AI255" s="397" t="s">
        <v>0</v>
      </c>
      <c r="AJ255" s="397" t="s">
        <v>0</v>
      </c>
      <c r="AK255" s="397" t="s">
        <v>0</v>
      </c>
    </row>
    <row r="256" spans="1:37" ht="13.5">
      <c r="A256" s="304"/>
      <c r="B256" s="166">
        <v>0</v>
      </c>
      <c r="C256" s="141"/>
      <c r="D256" s="139">
        <v>4</v>
      </c>
      <c r="E256" s="140">
        <v>2</v>
      </c>
      <c r="F256" s="141"/>
      <c r="G256" s="139">
        <v>0</v>
      </c>
      <c r="H256" s="344"/>
      <c r="I256" s="345"/>
      <c r="J256" s="346"/>
      <c r="K256" s="142">
        <f>J258</f>
        <v>0</v>
      </c>
      <c r="L256" s="141"/>
      <c r="M256" s="143">
        <f>H258</f>
        <v>5</v>
      </c>
      <c r="N256" s="142">
        <f>J260</f>
        <v>0</v>
      </c>
      <c r="O256" s="141"/>
      <c r="P256" s="143">
        <f>H260</f>
        <v>1</v>
      </c>
      <c r="Q256" s="142">
        <f>J262</f>
        <v>0</v>
      </c>
      <c r="R256" s="141"/>
      <c r="S256" s="143">
        <f>H262</f>
        <v>4</v>
      </c>
      <c r="T256" s="144">
        <f>J264</f>
        <v>2</v>
      </c>
      <c r="U256" s="145"/>
      <c r="V256" s="165">
        <f>H264</f>
        <v>2</v>
      </c>
      <c r="W256" s="47"/>
      <c r="X256" s="63">
        <f>IF(W256="","",IF(W256=Y256,"△",IF(W256&gt;Y256,"○","×")))</f>
      </c>
      <c r="Y256" s="49"/>
      <c r="Z256" s="405"/>
      <c r="AA256" s="407"/>
      <c r="AB256" s="400"/>
      <c r="AC256" s="409"/>
      <c r="AD256" s="302"/>
      <c r="AE256" s="295"/>
      <c r="AF256" s="400"/>
      <c r="AG256" s="396"/>
      <c r="AI256" s="398"/>
      <c r="AJ256" s="398"/>
      <c r="AK256" s="398"/>
    </row>
    <row r="257" spans="1:37" ht="13.5">
      <c r="A257" s="323" t="s">
        <v>109</v>
      </c>
      <c r="B257" s="309" t="str">
        <f>IF(B258="","",IF(B258=D258,"△",IF(B258&gt;D258,"○","×")))</f>
        <v>△</v>
      </c>
      <c r="C257" s="310"/>
      <c r="D257" s="311"/>
      <c r="E257" s="309" t="str">
        <f>IF(E258="","",IF(E258=G258,"△",IF(E258&gt;G258,"○","×")))</f>
        <v>○</v>
      </c>
      <c r="F257" s="310"/>
      <c r="G257" s="311"/>
      <c r="H257" s="309" t="str">
        <f>IF(H258="","",IF(H258=J258,"△",IF(H258&gt;J258,"○","×")))</f>
        <v>○</v>
      </c>
      <c r="I257" s="310"/>
      <c r="J257" s="311"/>
      <c r="K257" s="488"/>
      <c r="L257" s="489"/>
      <c r="M257" s="490"/>
      <c r="N257" s="309" t="str">
        <f>IF(N258="","",IF(N258=P258,"△",IF(N258&gt;P258,"○","×")))</f>
        <v>○</v>
      </c>
      <c r="O257" s="310"/>
      <c r="P257" s="311"/>
      <c r="Q257" s="309" t="str">
        <f>IF(Q258="","",IF(Q258=S258,"△",IF(Q258&gt;S258,"○","×")))</f>
        <v>△</v>
      </c>
      <c r="R257" s="310"/>
      <c r="S257" s="311"/>
      <c r="T257" s="309" t="str">
        <f>IF(T258="","",IF(T258=V258,"△",IF(T258&gt;V258,"○","×")))</f>
        <v>×</v>
      </c>
      <c r="U257" s="310"/>
      <c r="V257" s="311"/>
      <c r="W257" s="410" t="s">
        <v>0</v>
      </c>
      <c r="X257" s="411"/>
      <c r="Y257" s="412"/>
      <c r="Z257" s="413">
        <f>COUNTIF(B257:Y258,"○")</f>
        <v>3</v>
      </c>
      <c r="AA257" s="414">
        <f>COUNTIF(B257:Y258,"×")</f>
        <v>1</v>
      </c>
      <c r="AB257" s="415">
        <f>COUNTIF(B257:Y258,"△")</f>
        <v>2</v>
      </c>
      <c r="AC257" s="416">
        <f>Z257*3+AB257</f>
        <v>11</v>
      </c>
      <c r="AD257" s="322">
        <f>SUM(E258,H258,B258,N258,Q258,T258,W258)</f>
        <v>19</v>
      </c>
      <c r="AE257" s="337">
        <f>SUM(G258,J258,D258,P258,S258,V258,Y258)</f>
        <v>8</v>
      </c>
      <c r="AF257" s="415">
        <f>AD257-AE257</f>
        <v>11</v>
      </c>
      <c r="AG257" s="381">
        <v>2</v>
      </c>
      <c r="AI257" s="397" t="s">
        <v>0</v>
      </c>
      <c r="AJ257" s="397" t="s">
        <v>0</v>
      </c>
      <c r="AK257" s="397" t="s">
        <v>0</v>
      </c>
    </row>
    <row r="258" spans="1:37" ht="13.5">
      <c r="A258" s="304"/>
      <c r="B258" s="138">
        <v>2</v>
      </c>
      <c r="C258" s="141"/>
      <c r="D258" s="139">
        <v>2</v>
      </c>
      <c r="E258" s="140">
        <v>2</v>
      </c>
      <c r="F258" s="141"/>
      <c r="G258" s="139">
        <v>0</v>
      </c>
      <c r="H258" s="140">
        <v>5</v>
      </c>
      <c r="I258" s="141"/>
      <c r="J258" s="139">
        <v>0</v>
      </c>
      <c r="K258" s="344"/>
      <c r="L258" s="345"/>
      <c r="M258" s="346"/>
      <c r="N258" s="142">
        <f>M260</f>
        <v>6</v>
      </c>
      <c r="O258" s="141"/>
      <c r="P258" s="134">
        <f>K260</f>
        <v>1</v>
      </c>
      <c r="Q258" s="142">
        <f>M262</f>
        <v>2</v>
      </c>
      <c r="R258" s="141"/>
      <c r="S258" s="143">
        <f>K262</f>
        <v>2</v>
      </c>
      <c r="T258" s="144">
        <f>M264</f>
        <v>2</v>
      </c>
      <c r="U258" s="145"/>
      <c r="V258" s="165">
        <f>K264</f>
        <v>3</v>
      </c>
      <c r="W258" s="47"/>
      <c r="X258" s="65">
        <f>IF(W258="","",IF(W258=Y258,"△",IF(W258&gt;Y258,"○","×")))</f>
      </c>
      <c r="Y258" s="54"/>
      <c r="Z258" s="405"/>
      <c r="AA258" s="407"/>
      <c r="AB258" s="400"/>
      <c r="AC258" s="409"/>
      <c r="AD258" s="302"/>
      <c r="AE258" s="295"/>
      <c r="AF258" s="400"/>
      <c r="AG258" s="396"/>
      <c r="AI258" s="398"/>
      <c r="AJ258" s="398"/>
      <c r="AK258" s="398"/>
    </row>
    <row r="259" spans="1:37" ht="13.5">
      <c r="A259" s="323" t="s">
        <v>113</v>
      </c>
      <c r="B259" s="309" t="str">
        <f>IF(B260="","",IF(B260=D260,"△",IF(B260&gt;D260,"○","×")))</f>
        <v>△</v>
      </c>
      <c r="C259" s="310"/>
      <c r="D259" s="311"/>
      <c r="E259" s="309" t="str">
        <f>IF(E260="","",IF(E260=G260,"△",IF(E260&gt;G260,"○","×")))</f>
        <v>×</v>
      </c>
      <c r="F259" s="310"/>
      <c r="G259" s="311"/>
      <c r="H259" s="309" t="str">
        <f>IF(H260="","",IF(H260=J260,"△",IF(H260&gt;J260,"○","×")))</f>
        <v>○</v>
      </c>
      <c r="I259" s="310"/>
      <c r="J259" s="311"/>
      <c r="K259" s="309" t="str">
        <f>IF(K260="","",IF(K260=M260,"△",IF(K260&gt;M260,"○","×")))</f>
        <v>×</v>
      </c>
      <c r="L259" s="310"/>
      <c r="M259" s="311"/>
      <c r="N259" s="326"/>
      <c r="O259" s="327"/>
      <c r="P259" s="328"/>
      <c r="Q259" s="309" t="str">
        <f>IF(Q260="","",IF(Q260=S260,"△",IF(Q260&gt;S260,"○","×")))</f>
        <v>×</v>
      </c>
      <c r="R259" s="310"/>
      <c r="S259" s="311"/>
      <c r="T259" s="309" t="str">
        <f>IF(T260="","",IF(T260=V260,"△",IF(T260&gt;V260,"○","×")))</f>
        <v>×</v>
      </c>
      <c r="U259" s="310"/>
      <c r="V259" s="311"/>
      <c r="W259" s="410" t="s">
        <v>0</v>
      </c>
      <c r="X259" s="411"/>
      <c r="Y259" s="412"/>
      <c r="Z259" s="413">
        <f>COUNTIF(B259:Y260,"○")</f>
        <v>1</v>
      </c>
      <c r="AA259" s="414">
        <f>COUNTIF(B259:Y260,"×")</f>
        <v>4</v>
      </c>
      <c r="AB259" s="415">
        <f>COUNTIF(B259:Y260,"△")</f>
        <v>1</v>
      </c>
      <c r="AC259" s="416">
        <f>Z259*3+AB259</f>
        <v>4</v>
      </c>
      <c r="AD259" s="322">
        <f>SUM(E260,H260,K260,B260,Q260,T260,W260)</f>
        <v>4</v>
      </c>
      <c r="AE259" s="337">
        <f>SUM(G260,J260,M260,D260,S260,V260,Y260)</f>
        <v>13</v>
      </c>
      <c r="AF259" s="415">
        <f>AD259-AE259</f>
        <v>-9</v>
      </c>
      <c r="AG259" s="381">
        <v>6</v>
      </c>
      <c r="AI259" s="397" t="s">
        <v>0</v>
      </c>
      <c r="AJ259" s="397" t="s">
        <v>0</v>
      </c>
      <c r="AK259" s="397" t="s">
        <v>0</v>
      </c>
    </row>
    <row r="260" spans="1:37" ht="13.5">
      <c r="A260" s="304"/>
      <c r="B260" s="138">
        <v>1</v>
      </c>
      <c r="C260" s="141"/>
      <c r="D260" s="139">
        <v>1</v>
      </c>
      <c r="E260" s="140">
        <v>0</v>
      </c>
      <c r="F260" s="141"/>
      <c r="G260" s="139">
        <v>2</v>
      </c>
      <c r="H260" s="140">
        <v>1</v>
      </c>
      <c r="I260" s="141"/>
      <c r="J260" s="139">
        <v>0</v>
      </c>
      <c r="K260" s="140">
        <v>1</v>
      </c>
      <c r="L260" s="141"/>
      <c r="M260" s="139">
        <v>6</v>
      </c>
      <c r="N260" s="329"/>
      <c r="O260" s="307"/>
      <c r="P260" s="308"/>
      <c r="Q260" s="142">
        <f>P262</f>
        <v>1</v>
      </c>
      <c r="R260" s="141"/>
      <c r="S260" s="143">
        <f>N262</f>
        <v>3</v>
      </c>
      <c r="T260" s="144">
        <f>P264</f>
        <v>0</v>
      </c>
      <c r="U260" s="145"/>
      <c r="V260" s="146">
        <f>N264</f>
        <v>1</v>
      </c>
      <c r="W260" s="52"/>
      <c r="X260" s="65">
        <f>IF(W260="","",IF(W260=Y260,"△",IF(W260&gt;Y260,"○","×")))</f>
      </c>
      <c r="Y260" s="54"/>
      <c r="Z260" s="405"/>
      <c r="AA260" s="407"/>
      <c r="AB260" s="400"/>
      <c r="AC260" s="409"/>
      <c r="AD260" s="302"/>
      <c r="AE260" s="295"/>
      <c r="AF260" s="400"/>
      <c r="AG260" s="396"/>
      <c r="AI260" s="398"/>
      <c r="AJ260" s="398"/>
      <c r="AK260" s="398"/>
    </row>
    <row r="261" spans="1:37" ht="13.5">
      <c r="A261" s="323" t="s">
        <v>235</v>
      </c>
      <c r="B261" s="309" t="str">
        <f>IF(B262="","",IF(B262=D262,"△",IF(B262&gt;D262,"○","×")))</f>
        <v>×</v>
      </c>
      <c r="C261" s="310"/>
      <c r="D261" s="311"/>
      <c r="E261" s="309" t="str">
        <f>IF(E262="","",IF(E262=G262,"△",IF(E262&gt;G262,"○","×")))</f>
        <v>○</v>
      </c>
      <c r="F261" s="310"/>
      <c r="G261" s="311"/>
      <c r="H261" s="309" t="str">
        <f>IF(H262="","",IF(H262=J262,"△",IF(H262&gt;J262,"○","×")))</f>
        <v>○</v>
      </c>
      <c r="I261" s="310"/>
      <c r="J261" s="311"/>
      <c r="K261" s="309" t="str">
        <f>IF(K262="","",IF(K262=M262,"△",IF(K262&gt;M262,"○","×")))</f>
        <v>△</v>
      </c>
      <c r="L261" s="310"/>
      <c r="M261" s="311"/>
      <c r="N261" s="347" t="str">
        <f>IF(N262="","",IF(N262=P262,"△",IF(N262&gt;P262,"○","×")))</f>
        <v>○</v>
      </c>
      <c r="O261" s="348"/>
      <c r="P261" s="349"/>
      <c r="Q261" s="326"/>
      <c r="R261" s="327"/>
      <c r="S261" s="328"/>
      <c r="T261" s="347" t="str">
        <f>IF(T262="","",IF(T262=V262,"△",IF(T262&gt;V262,"○","×")))</f>
        <v>×</v>
      </c>
      <c r="U261" s="348"/>
      <c r="V261" s="491"/>
      <c r="W261" s="410" t="s">
        <v>0</v>
      </c>
      <c r="X261" s="411"/>
      <c r="Y261" s="412"/>
      <c r="Z261" s="413">
        <f>COUNTIF(B261:Y262,"○")</f>
        <v>3</v>
      </c>
      <c r="AA261" s="414">
        <f>COUNTIF(B261:Y262,"×")</f>
        <v>2</v>
      </c>
      <c r="AB261" s="415">
        <f>COUNTIF(B261:Y262,"△")</f>
        <v>1</v>
      </c>
      <c r="AC261" s="416">
        <f>Z261*3+AB261</f>
        <v>10</v>
      </c>
      <c r="AD261" s="322">
        <f>SUM(E262,H262,K262,N262,B262,T262,W262)</f>
        <v>12</v>
      </c>
      <c r="AE261" s="337">
        <f>SUM(G262,J262,M262,P262,D262,V262,Y262)</f>
        <v>9</v>
      </c>
      <c r="AF261" s="415">
        <f>AD261-AE261</f>
        <v>3</v>
      </c>
      <c r="AG261" s="381">
        <v>3</v>
      </c>
      <c r="AI261" s="397" t="s">
        <v>0</v>
      </c>
      <c r="AJ261" s="397" t="s">
        <v>0</v>
      </c>
      <c r="AK261" s="397" t="s">
        <v>0</v>
      </c>
    </row>
    <row r="262" spans="1:37" ht="13.5">
      <c r="A262" s="304"/>
      <c r="B262" s="166">
        <v>1</v>
      </c>
      <c r="C262" s="141"/>
      <c r="D262" s="139">
        <v>4</v>
      </c>
      <c r="E262" s="140">
        <v>2</v>
      </c>
      <c r="F262" s="141"/>
      <c r="G262" s="139">
        <v>0</v>
      </c>
      <c r="H262" s="140">
        <v>4</v>
      </c>
      <c r="I262" s="141"/>
      <c r="J262" s="139">
        <v>0</v>
      </c>
      <c r="K262" s="140">
        <v>2</v>
      </c>
      <c r="L262" s="141"/>
      <c r="M262" s="139">
        <v>2</v>
      </c>
      <c r="N262" s="140">
        <v>3</v>
      </c>
      <c r="O262" s="141"/>
      <c r="P262" s="139">
        <v>1</v>
      </c>
      <c r="Q262" s="329"/>
      <c r="R262" s="307"/>
      <c r="S262" s="308"/>
      <c r="T262" s="144">
        <f>S264</f>
        <v>0</v>
      </c>
      <c r="U262" s="145"/>
      <c r="V262" s="165">
        <f>Q264</f>
        <v>2</v>
      </c>
      <c r="W262" s="47"/>
      <c r="X262" s="63">
        <f>IF(W262="","",IF(W262=Y262,"△",IF(W262&gt;Y262,"○","×")))</f>
      </c>
      <c r="Y262" s="54"/>
      <c r="Z262" s="405"/>
      <c r="AA262" s="407"/>
      <c r="AB262" s="400"/>
      <c r="AC262" s="409"/>
      <c r="AD262" s="302"/>
      <c r="AE262" s="295"/>
      <c r="AF262" s="400"/>
      <c r="AG262" s="396"/>
      <c r="AI262" s="398"/>
      <c r="AJ262" s="398"/>
      <c r="AK262" s="398"/>
    </row>
    <row r="263" spans="1:37" ht="13.5">
      <c r="A263" s="323" t="s">
        <v>126</v>
      </c>
      <c r="B263" s="495" t="str">
        <f>IF(B264="","",IF(B264=D264,"△",IF(B264&gt;D264,"○","×")))</f>
        <v>○</v>
      </c>
      <c r="C263" s="495"/>
      <c r="D263" s="495"/>
      <c r="E263" s="492" t="str">
        <f>IF(E264="","",IF(E264=G264,"△",IF(E264&gt;G264,"○","×")))</f>
        <v>○</v>
      </c>
      <c r="F263" s="493"/>
      <c r="G263" s="494"/>
      <c r="H263" s="495" t="str">
        <f>IF(H264="","",IF(H264=J264,"△",IF(H264&gt;J264,"○","×")))</f>
        <v>△</v>
      </c>
      <c r="I263" s="495"/>
      <c r="J263" s="495"/>
      <c r="K263" s="492" t="str">
        <f>IF(K264="","",IF(K264=M264,"△",IF(K264&gt;M264,"○","×")))</f>
        <v>○</v>
      </c>
      <c r="L263" s="493"/>
      <c r="M263" s="493"/>
      <c r="N263" s="492" t="str">
        <f>IF(N264="","",IF(N264=P264,"△",IF(N264&gt;P264,"○","×")))</f>
        <v>○</v>
      </c>
      <c r="O263" s="493"/>
      <c r="P263" s="494"/>
      <c r="Q263" s="492" t="str">
        <f>IF(Q264="","",IF(Q264=S264,"△",IF(Q264&gt;S264,"○","×")))</f>
        <v>○</v>
      </c>
      <c r="R263" s="493"/>
      <c r="S263" s="493"/>
      <c r="T263" s="432"/>
      <c r="U263" s="433"/>
      <c r="V263" s="434"/>
      <c r="W263" s="410" t="s">
        <v>0</v>
      </c>
      <c r="X263" s="411"/>
      <c r="Y263" s="412"/>
      <c r="Z263" s="413">
        <f>COUNTIF(B263:Y264,"○")</f>
        <v>5</v>
      </c>
      <c r="AA263" s="414">
        <f>COUNTIF(B263:Y264,"×")</f>
        <v>0</v>
      </c>
      <c r="AB263" s="415">
        <f>COUNTIF(B263:Y264,"△")</f>
        <v>1</v>
      </c>
      <c r="AC263" s="416">
        <f>Z263*3+AB263</f>
        <v>16</v>
      </c>
      <c r="AD263" s="322">
        <f>SUM(E264,H264,K264,N264,Q264,B264,W264)</f>
        <v>13</v>
      </c>
      <c r="AE263" s="337">
        <f>SUM(G264,J264,M264,P264,S264,D264,Y264)</f>
        <v>5</v>
      </c>
      <c r="AF263" s="415">
        <f>AD263-AE263</f>
        <v>8</v>
      </c>
      <c r="AG263" s="381">
        <v>1</v>
      </c>
      <c r="AI263" s="397" t="s">
        <v>0</v>
      </c>
      <c r="AJ263" s="397" t="s">
        <v>0</v>
      </c>
      <c r="AK263" s="397" t="s">
        <v>0</v>
      </c>
    </row>
    <row r="264" spans="1:37" ht="14.25" thickBot="1">
      <c r="A264" s="367"/>
      <c r="B264" s="149">
        <v>1</v>
      </c>
      <c r="C264" s="150"/>
      <c r="D264" s="151">
        <v>0</v>
      </c>
      <c r="E264" s="152">
        <v>4</v>
      </c>
      <c r="F264" s="150"/>
      <c r="G264" s="151">
        <v>1</v>
      </c>
      <c r="H264" s="152">
        <v>2</v>
      </c>
      <c r="I264" s="150"/>
      <c r="J264" s="151">
        <v>2</v>
      </c>
      <c r="K264" s="152">
        <v>3</v>
      </c>
      <c r="L264" s="150"/>
      <c r="M264" s="151">
        <v>2</v>
      </c>
      <c r="N264" s="152">
        <v>1</v>
      </c>
      <c r="O264" s="150"/>
      <c r="P264" s="151">
        <v>0</v>
      </c>
      <c r="Q264" s="152">
        <v>2</v>
      </c>
      <c r="R264" s="150"/>
      <c r="S264" s="151">
        <v>0</v>
      </c>
      <c r="T264" s="364"/>
      <c r="U264" s="365"/>
      <c r="V264" s="366"/>
      <c r="W264" s="47"/>
      <c r="X264" s="63">
        <f>IF(W264="","",IF(W264=Y264,"△",IF(W264&gt;Y264,"○","×")))</f>
      </c>
      <c r="Y264" s="54"/>
      <c r="Z264" s="405"/>
      <c r="AA264" s="407"/>
      <c r="AB264" s="400"/>
      <c r="AC264" s="409"/>
      <c r="AD264" s="302"/>
      <c r="AE264" s="295"/>
      <c r="AF264" s="400"/>
      <c r="AG264" s="396"/>
      <c r="AI264" s="398"/>
      <c r="AJ264" s="398"/>
      <c r="AK264" s="398"/>
    </row>
    <row r="265" spans="1:37" ht="13.5">
      <c r="A265" s="368" t="s">
        <v>0</v>
      </c>
      <c r="B265" s="417" t="s">
        <v>0</v>
      </c>
      <c r="C265" s="411"/>
      <c r="D265" s="418"/>
      <c r="E265" s="410" t="s">
        <v>0</v>
      </c>
      <c r="F265" s="411"/>
      <c r="G265" s="418"/>
      <c r="H265" s="410" t="s">
        <v>0</v>
      </c>
      <c r="I265" s="411"/>
      <c r="J265" s="418"/>
      <c r="K265" s="410" t="s">
        <v>0</v>
      </c>
      <c r="L265" s="411"/>
      <c r="M265" s="418"/>
      <c r="N265" s="410" t="s">
        <v>0</v>
      </c>
      <c r="O265" s="411"/>
      <c r="P265" s="418"/>
      <c r="Q265" s="410" t="s">
        <v>0</v>
      </c>
      <c r="R265" s="411"/>
      <c r="S265" s="418"/>
      <c r="T265" s="410" t="s">
        <v>0</v>
      </c>
      <c r="U265" s="411"/>
      <c r="V265" s="418"/>
      <c r="W265" s="421"/>
      <c r="X265" s="422"/>
      <c r="Y265" s="423"/>
      <c r="Z265" s="413">
        <f>COUNTIF(B265:Y266,"○")</f>
        <v>0</v>
      </c>
      <c r="AA265" s="414">
        <f>COUNTIF(B265:Y266,"×")</f>
        <v>0</v>
      </c>
      <c r="AB265" s="415">
        <f>COUNTIF(B265:Y266,"△")</f>
        <v>0</v>
      </c>
      <c r="AC265" s="416">
        <f>Z265*3+AB265</f>
        <v>0</v>
      </c>
      <c r="AD265" s="322">
        <f>SUM(E266,H266,K266,N266,Q266,T266,B266)</f>
        <v>0</v>
      </c>
      <c r="AE265" s="337">
        <f>SUM(G266,J266,M266,P266,S266,V266,D266)</f>
        <v>0</v>
      </c>
      <c r="AF265" s="415">
        <f>AD265-AE265</f>
        <v>0</v>
      </c>
      <c r="AG265" s="416" t="s">
        <v>0</v>
      </c>
      <c r="AI265" s="397" t="s">
        <v>0</v>
      </c>
      <c r="AJ265" s="397" t="s">
        <v>0</v>
      </c>
      <c r="AK265" s="397" t="s">
        <v>0</v>
      </c>
    </row>
    <row r="266" spans="1:37" ht="14.25" thickBot="1">
      <c r="A266" s="369"/>
      <c r="B266" s="55">
        <f>IF(Y252="","",Y252)</f>
      </c>
      <c r="C266" s="61">
        <f>IF(B266="","",IF(B266=D266,"△",IF(B266&gt;D266,"○","×")))</f>
      </c>
      <c r="D266" s="57">
        <f>IF(W252="","",W252)</f>
      </c>
      <c r="E266" s="58">
        <f>IF(Y254="","",Y254)</f>
      </c>
      <c r="F266" s="66">
        <f>IF(E266="","",IF(E266=G266,"△",IF(E266&gt;G266,"○","×")))</f>
      </c>
      <c r="G266" s="57">
        <f>IF(W254="","",W254)</f>
      </c>
      <c r="H266" s="58">
        <f>IF(Y256="","",Y256)</f>
      </c>
      <c r="I266" s="61">
        <f>IF(H266="","",IF(H266=J266,"△",IF(H266&gt;J266,"○","×")))</f>
      </c>
      <c r="J266" s="57">
        <f>IF(W256="","",W256)</f>
      </c>
      <c r="K266" s="58">
        <f>IF(Y258="","",Y258)</f>
      </c>
      <c r="L266" s="66">
        <f>IF(K266="","",IF(K266=M266,"△",IF(K266&gt;M266,"○","×")))</f>
      </c>
      <c r="M266" s="57">
        <f>IF(W258="","",W258)</f>
      </c>
      <c r="N266" s="58">
        <f>IF(Y260="","",Y260)</f>
      </c>
      <c r="O266" s="66">
        <f>IF(N266="","",IF(N266=P266,"△",IF(N266&gt;P266,"○","×")))</f>
      </c>
      <c r="P266" s="57">
        <f>IF(W260="","",W260)</f>
      </c>
      <c r="Q266" s="58">
        <f>IF(Y262="","",Y262)</f>
      </c>
      <c r="R266" s="66">
        <f>IF(Q266="","",IF(Q266=S266,"△",IF(Q266&gt;S266,"○","×")))</f>
      </c>
      <c r="S266" s="57">
        <f>IF(W262="","",W262)</f>
      </c>
      <c r="T266" s="58">
        <f>IF(Y264="","",Y264)</f>
      </c>
      <c r="U266" s="66">
        <f>IF(T266="","",IF(T266=V266,"△",IF(T266&gt;V266,"○","×")))</f>
      </c>
      <c r="V266" s="57">
        <f>IF(W264="","",W264)</f>
      </c>
      <c r="W266" s="424"/>
      <c r="X266" s="425"/>
      <c r="Y266" s="426"/>
      <c r="Z266" s="427"/>
      <c r="AA266" s="419"/>
      <c r="AB266" s="420"/>
      <c r="AC266" s="428"/>
      <c r="AD266" s="380"/>
      <c r="AE266" s="372"/>
      <c r="AF266" s="420"/>
      <c r="AG266" s="428"/>
      <c r="AI266" s="398"/>
      <c r="AJ266" s="398"/>
      <c r="AK266" s="398"/>
    </row>
    <row r="267" spans="1:37" ht="6.75" customHeight="1">
      <c r="A267" s="16"/>
      <c r="B267" s="12"/>
      <c r="C267" s="26"/>
      <c r="D267" s="17"/>
      <c r="E267" s="12"/>
      <c r="F267" s="22"/>
      <c r="G267" s="17"/>
      <c r="H267" s="12"/>
      <c r="I267" s="26"/>
      <c r="J267" s="17"/>
      <c r="K267" s="12"/>
      <c r="L267" s="22"/>
      <c r="M267" s="17"/>
      <c r="N267" s="12"/>
      <c r="O267" s="22"/>
      <c r="P267" s="17"/>
      <c r="Q267" s="12"/>
      <c r="R267" s="22"/>
      <c r="S267" s="17"/>
      <c r="T267" s="12"/>
      <c r="U267" s="22"/>
      <c r="V267" s="17"/>
      <c r="W267" s="11"/>
      <c r="X267" s="22"/>
      <c r="Y267" s="11"/>
      <c r="Z267" s="180"/>
      <c r="AA267" s="180"/>
      <c r="AB267" s="180"/>
      <c r="AC267" s="180"/>
      <c r="AD267" s="180"/>
      <c r="AE267" s="180"/>
      <c r="AF267" s="180"/>
      <c r="AG267" s="180"/>
      <c r="AI267" s="18"/>
      <c r="AJ267" s="18"/>
      <c r="AK267" s="18"/>
    </row>
    <row r="268" spans="1:37" ht="13.5" customHeight="1">
      <c r="A268" s="16"/>
      <c r="B268" s="12"/>
      <c r="C268" s="26"/>
      <c r="D268" s="17"/>
      <c r="E268" s="12"/>
      <c r="F268" s="22"/>
      <c r="G268" s="17"/>
      <c r="H268" s="12"/>
      <c r="I268" s="26"/>
      <c r="J268" s="17"/>
      <c r="K268" s="12"/>
      <c r="L268" s="22"/>
      <c r="M268" s="17"/>
      <c r="N268" s="12"/>
      <c r="O268" s="22"/>
      <c r="P268" s="17"/>
      <c r="Q268" s="12"/>
      <c r="R268" s="22"/>
      <c r="S268" s="17"/>
      <c r="T268" s="12"/>
      <c r="U268" s="22"/>
      <c r="V268" s="17"/>
      <c r="W268" s="11"/>
      <c r="X268" s="22"/>
      <c r="Y268" s="11"/>
      <c r="Z268" s="180"/>
      <c r="AA268" s="180"/>
      <c r="AB268" s="180"/>
      <c r="AC268" s="271">
        <v>42064</v>
      </c>
      <c r="AD268" s="271"/>
      <c r="AE268" s="271"/>
      <c r="AF268" s="271"/>
      <c r="AG268" s="175" t="s">
        <v>3</v>
      </c>
      <c r="AI268" s="18"/>
      <c r="AJ268" s="18"/>
      <c r="AK268" s="18"/>
    </row>
    <row r="269" spans="1:33" ht="18.75" customHeight="1">
      <c r="A269" s="2">
        <v>4</v>
      </c>
      <c r="B269" s="2" t="s">
        <v>4</v>
      </c>
      <c r="C269" s="272" t="s">
        <v>36</v>
      </c>
      <c r="D269" s="272"/>
      <c r="E269" s="3" t="s">
        <v>33</v>
      </c>
      <c r="F269" s="24"/>
      <c r="G269" s="4"/>
      <c r="H269" s="273" t="s">
        <v>0</v>
      </c>
      <c r="I269" s="273"/>
      <c r="J269" s="273"/>
      <c r="K269" s="273"/>
      <c r="L269" s="25"/>
      <c r="M269" s="4"/>
      <c r="N269" s="4"/>
      <c r="O269" s="25"/>
      <c r="P269" s="4"/>
      <c r="Q269" s="4"/>
      <c r="R269" s="25"/>
      <c r="S269" s="4"/>
      <c r="T269" s="4"/>
      <c r="U269" s="25"/>
      <c r="V269" s="4"/>
      <c r="W269" s="4"/>
      <c r="X269" s="25"/>
      <c r="Y269" s="4"/>
      <c r="Z269" s="176"/>
      <c r="AA269" s="176"/>
      <c r="AB269" s="176"/>
      <c r="AC269" s="176"/>
      <c r="AD269" s="174"/>
      <c r="AE269" s="174"/>
      <c r="AF269" s="174"/>
      <c r="AG269" s="174"/>
    </row>
    <row r="270" spans="1:40" ht="11.25" customHeight="1" thickBot="1">
      <c r="A270" s="4"/>
      <c r="B270" s="4"/>
      <c r="C270" s="25"/>
      <c r="D270" s="4"/>
      <c r="E270" s="4"/>
      <c r="F270" s="25"/>
      <c r="G270" s="4"/>
      <c r="H270" s="4"/>
      <c r="I270" s="25"/>
      <c r="J270" s="4"/>
      <c r="K270" s="4"/>
      <c r="L270" s="25"/>
      <c r="M270" s="4"/>
      <c r="N270" s="4"/>
      <c r="O270" s="25"/>
      <c r="P270" s="4"/>
      <c r="Q270" s="5"/>
      <c r="R270" s="29"/>
      <c r="S270" s="5"/>
      <c r="T270" s="5"/>
      <c r="U270" s="29"/>
      <c r="V270" s="5"/>
      <c r="W270" s="5"/>
      <c r="X270" s="29"/>
      <c r="Y270" s="6"/>
      <c r="Z270" s="177"/>
      <c r="AA270" s="178" t="s">
        <v>7</v>
      </c>
      <c r="AB270" s="178">
        <v>21</v>
      </c>
      <c r="AC270" s="179" t="s">
        <v>8</v>
      </c>
      <c r="AD270" s="174"/>
      <c r="AE270" s="174"/>
      <c r="AF270" s="174"/>
      <c r="AG270" s="174"/>
      <c r="AI270" s="383" t="s">
        <v>34</v>
      </c>
      <c r="AJ270" s="383"/>
      <c r="AK270" s="383"/>
      <c r="AL270" s="7"/>
      <c r="AM270" s="7"/>
      <c r="AN270" s="7"/>
    </row>
    <row r="271" spans="1:33" ht="14.25" thickBot="1">
      <c r="A271" s="8">
        <v>7</v>
      </c>
      <c r="B271" s="4" t="s">
        <v>35</v>
      </c>
      <c r="C271" s="25"/>
      <c r="D271" s="4"/>
      <c r="E271" s="4"/>
      <c r="F271" s="25"/>
      <c r="G271" s="4"/>
      <c r="H271" s="4"/>
      <c r="I271" s="25"/>
      <c r="J271" s="4"/>
      <c r="K271" s="4"/>
      <c r="L271" s="25"/>
      <c r="M271" s="4"/>
      <c r="N271" s="9"/>
      <c r="O271" s="25"/>
      <c r="P271" s="257" t="s">
        <v>11</v>
      </c>
      <c r="Q271" s="257"/>
      <c r="R271" s="257"/>
      <c r="S271" s="257"/>
      <c r="T271" s="44">
        <v>21</v>
      </c>
      <c r="U271" s="25"/>
      <c r="V271" s="258" t="s">
        <v>12</v>
      </c>
      <c r="W271" s="258"/>
      <c r="X271" s="258"/>
      <c r="Y271" s="10">
        <v>0</v>
      </c>
      <c r="Z271" s="176"/>
      <c r="AA271" s="176"/>
      <c r="AB271" s="176"/>
      <c r="AC271" s="176"/>
      <c r="AD271" s="174"/>
      <c r="AE271" s="174"/>
      <c r="AF271" s="174"/>
      <c r="AG271" s="174"/>
    </row>
    <row r="272" spans="1:37" ht="13.5" customHeight="1">
      <c r="A272" s="274"/>
      <c r="B272" s="276" t="str">
        <f>A274</f>
        <v>広畑A</v>
      </c>
      <c r="C272" s="259"/>
      <c r="D272" s="259"/>
      <c r="E272" s="259" t="str">
        <f>A276</f>
        <v>英賀保A</v>
      </c>
      <c r="F272" s="259"/>
      <c r="G272" s="259"/>
      <c r="H272" s="259" t="str">
        <f>A278</f>
        <v>御国野</v>
      </c>
      <c r="I272" s="259"/>
      <c r="J272" s="259"/>
      <c r="K272" s="259" t="str">
        <f>A280</f>
        <v>船場</v>
      </c>
      <c r="L272" s="259"/>
      <c r="M272" s="259"/>
      <c r="N272" s="259" t="str">
        <f>A282</f>
        <v>水上</v>
      </c>
      <c r="O272" s="259"/>
      <c r="P272" s="259"/>
      <c r="Q272" s="259" t="str">
        <f>A284</f>
        <v>白鷺A</v>
      </c>
      <c r="R272" s="259"/>
      <c r="S272" s="259"/>
      <c r="T272" s="259"/>
      <c r="U272" s="259"/>
      <c r="V272" s="259"/>
      <c r="W272" s="280" t="s">
        <v>0</v>
      </c>
      <c r="X272" s="281"/>
      <c r="Y272" s="282"/>
      <c r="Z272" s="387" t="s">
        <v>13</v>
      </c>
      <c r="AA272" s="389" t="s">
        <v>14</v>
      </c>
      <c r="AB272" s="391" t="s">
        <v>15</v>
      </c>
      <c r="AC272" s="393" t="s">
        <v>16</v>
      </c>
      <c r="AD272" s="387" t="s">
        <v>17</v>
      </c>
      <c r="AE272" s="389" t="s">
        <v>18</v>
      </c>
      <c r="AF272" s="391" t="s">
        <v>19</v>
      </c>
      <c r="AG272" s="261" t="s">
        <v>2</v>
      </c>
      <c r="AI272" s="384" t="s">
        <v>20</v>
      </c>
      <c r="AJ272" s="384" t="s">
        <v>21</v>
      </c>
      <c r="AK272" s="384" t="s">
        <v>22</v>
      </c>
    </row>
    <row r="273" spans="1:37" ht="14.25" thickBot="1">
      <c r="A273" s="275"/>
      <c r="B273" s="277"/>
      <c r="C273" s="260"/>
      <c r="D273" s="260"/>
      <c r="E273" s="260"/>
      <c r="F273" s="260"/>
      <c r="G273" s="260"/>
      <c r="H273" s="260"/>
      <c r="I273" s="260"/>
      <c r="J273" s="260"/>
      <c r="K273" s="260"/>
      <c r="L273" s="260"/>
      <c r="M273" s="260"/>
      <c r="N273" s="260"/>
      <c r="O273" s="260"/>
      <c r="P273" s="260"/>
      <c r="Q273" s="260"/>
      <c r="R273" s="260"/>
      <c r="S273" s="260"/>
      <c r="T273" s="260"/>
      <c r="U273" s="260"/>
      <c r="V273" s="260"/>
      <c r="W273" s="283"/>
      <c r="X273" s="284"/>
      <c r="Y273" s="285"/>
      <c r="Z273" s="388"/>
      <c r="AA273" s="390"/>
      <c r="AB273" s="392"/>
      <c r="AC273" s="394"/>
      <c r="AD273" s="388"/>
      <c r="AE273" s="390"/>
      <c r="AF273" s="392"/>
      <c r="AG273" s="262"/>
      <c r="AI273" s="385"/>
      <c r="AJ273" s="385"/>
      <c r="AK273" s="385"/>
    </row>
    <row r="274" spans="1:37" ht="13.5">
      <c r="A274" s="303" t="s">
        <v>107</v>
      </c>
      <c r="B274" s="305"/>
      <c r="C274" s="305"/>
      <c r="D274" s="306"/>
      <c r="E274" s="309" t="str">
        <f>IF(E275="","",IF(E275=G275,"△",IF(E275&gt;G275,"○","×")))</f>
        <v>×</v>
      </c>
      <c r="F274" s="310"/>
      <c r="G274" s="311"/>
      <c r="H274" s="309" t="str">
        <f>IF(H275="","",IF(H275=J275,"△",IF(H275&gt;J275,"○","×")))</f>
        <v>○</v>
      </c>
      <c r="I274" s="310"/>
      <c r="J274" s="311"/>
      <c r="K274" s="309" t="str">
        <f>IF(K275="","",IF(K275=M275,"△",IF(K275&gt;M275,"○","×")))</f>
        <v>○</v>
      </c>
      <c r="L274" s="310"/>
      <c r="M274" s="311"/>
      <c r="N274" s="309" t="str">
        <f>IF(N275="","",IF(N275=P275,"△",IF(N275&gt;P275,"○","×")))</f>
        <v>○</v>
      </c>
      <c r="O274" s="310"/>
      <c r="P274" s="311"/>
      <c r="Q274" s="309" t="str">
        <f>IF(Q275="","",IF(Q275=S275,"△",IF(Q275&gt;S275,"○","×")))</f>
        <v>○</v>
      </c>
      <c r="R274" s="310"/>
      <c r="S274" s="311"/>
      <c r="T274" s="309"/>
      <c r="U274" s="310"/>
      <c r="V274" s="311"/>
      <c r="W274" s="401" t="s">
        <v>0</v>
      </c>
      <c r="X274" s="402"/>
      <c r="Y274" s="403"/>
      <c r="Z274" s="404">
        <f>COUNTIF(B274:Y275,"○")</f>
        <v>4</v>
      </c>
      <c r="AA274" s="406">
        <f>COUNTIF(B274:Y275,"×")</f>
        <v>1</v>
      </c>
      <c r="AB274" s="399">
        <f>COUNTIF(B274:Y275,"△")</f>
        <v>0</v>
      </c>
      <c r="AC274" s="408">
        <f>Z274*3+AB274</f>
        <v>12</v>
      </c>
      <c r="AD274" s="301">
        <f>SUM(E275,H275,K275,N275,Q275,T275,W275)</f>
        <v>23</v>
      </c>
      <c r="AE274" s="294">
        <f>SUM(G275,J275,M275,P275,S275,V275,Y275)</f>
        <v>6</v>
      </c>
      <c r="AF274" s="399">
        <f>AD274-AE274</f>
        <v>17</v>
      </c>
      <c r="AG274" s="395">
        <v>2</v>
      </c>
      <c r="AI274" s="397" t="s">
        <v>0</v>
      </c>
      <c r="AJ274" s="397" t="s">
        <v>0</v>
      </c>
      <c r="AK274" s="397" t="s">
        <v>0</v>
      </c>
    </row>
    <row r="275" spans="1:37" ht="13.5">
      <c r="A275" s="304"/>
      <c r="B275" s="307"/>
      <c r="C275" s="307"/>
      <c r="D275" s="308"/>
      <c r="E275" s="132">
        <f>D277</f>
        <v>2</v>
      </c>
      <c r="F275" s="133"/>
      <c r="G275" s="134">
        <f>B277</f>
        <v>5</v>
      </c>
      <c r="H275" s="142">
        <f>D279</f>
        <v>6</v>
      </c>
      <c r="I275" s="141"/>
      <c r="J275" s="143">
        <f>B279</f>
        <v>0</v>
      </c>
      <c r="K275" s="142">
        <f>D281</f>
        <v>4</v>
      </c>
      <c r="L275" s="141"/>
      <c r="M275" s="143">
        <f>B281</f>
        <v>1</v>
      </c>
      <c r="N275" s="142">
        <f>D283</f>
        <v>6</v>
      </c>
      <c r="O275" s="141"/>
      <c r="P275" s="143">
        <f>B283</f>
        <v>0</v>
      </c>
      <c r="Q275" s="142">
        <f>D285</f>
        <v>5</v>
      </c>
      <c r="R275" s="141"/>
      <c r="S275" s="143">
        <f>B285</f>
        <v>0</v>
      </c>
      <c r="T275" s="159">
        <f>D287</f>
        <v>0</v>
      </c>
      <c r="U275" s="160"/>
      <c r="V275" s="167">
        <f>B287</f>
        <v>0</v>
      </c>
      <c r="W275" s="47"/>
      <c r="X275" s="63">
        <f>IF(W275="","",IF(W275=Y275,"△",IF(W275&gt;Y275,"○","×")))</f>
      </c>
      <c r="Y275" s="49"/>
      <c r="Z275" s="405"/>
      <c r="AA275" s="407"/>
      <c r="AB275" s="400"/>
      <c r="AC275" s="409"/>
      <c r="AD275" s="302"/>
      <c r="AE275" s="295"/>
      <c r="AF275" s="400"/>
      <c r="AG275" s="396"/>
      <c r="AI275" s="398"/>
      <c r="AJ275" s="398"/>
      <c r="AK275" s="398"/>
    </row>
    <row r="276" spans="1:37" ht="13.5">
      <c r="A276" s="323" t="s">
        <v>105</v>
      </c>
      <c r="B276" s="487" t="str">
        <f>IF(B277="","",IF(B277=D277,"△",IF(B277&gt;D277,"○","×")))</f>
        <v>○</v>
      </c>
      <c r="C276" s="310"/>
      <c r="D276" s="311"/>
      <c r="E276" s="326"/>
      <c r="F276" s="327"/>
      <c r="G276" s="328"/>
      <c r="H276" s="309" t="str">
        <f>IF(H277="","",IF(H277=J277,"△",IF(H277&gt;J277,"○","×")))</f>
        <v>○</v>
      </c>
      <c r="I276" s="310"/>
      <c r="J276" s="311"/>
      <c r="K276" s="309" t="str">
        <f>IF(K277="","",IF(K277=M277,"△",IF(K277&gt;M277,"○","×")))</f>
        <v>○</v>
      </c>
      <c r="L276" s="310"/>
      <c r="M276" s="311"/>
      <c r="N276" s="309" t="str">
        <f>IF(N277="","",IF(N277=P277,"△",IF(N277&gt;P277,"○","×")))</f>
        <v>○</v>
      </c>
      <c r="O276" s="310"/>
      <c r="P276" s="311"/>
      <c r="Q276" s="309" t="str">
        <f>IF(Q277="","",IF(Q277=S277,"△",IF(Q277&gt;S277,"○","×")))</f>
        <v>○</v>
      </c>
      <c r="R276" s="310"/>
      <c r="S276" s="311"/>
      <c r="T276" s="309"/>
      <c r="U276" s="310"/>
      <c r="V276" s="486"/>
      <c r="W276" s="410" t="s">
        <v>0</v>
      </c>
      <c r="X276" s="411"/>
      <c r="Y276" s="412"/>
      <c r="Z276" s="413">
        <f>COUNTIF(B276:Y277,"○")</f>
        <v>5</v>
      </c>
      <c r="AA276" s="414">
        <f>COUNTIF(B276:Y277,"×")</f>
        <v>0</v>
      </c>
      <c r="AB276" s="415">
        <f>COUNTIF(B276:Y277,"△")</f>
        <v>0</v>
      </c>
      <c r="AC276" s="416">
        <f>Z276*3+AB276</f>
        <v>15</v>
      </c>
      <c r="AD276" s="322">
        <f>SUM(B277,E277,H277,K277,N277,Q277,T277,W277)</f>
        <v>18</v>
      </c>
      <c r="AE276" s="337">
        <f>SUM(D277,J277,M277,P277,S277,V277,Y277)</f>
        <v>8</v>
      </c>
      <c r="AF276" s="415">
        <f>AD276-AE276</f>
        <v>10</v>
      </c>
      <c r="AG276" s="381">
        <v>1</v>
      </c>
      <c r="AI276" s="397" t="s">
        <v>0</v>
      </c>
      <c r="AJ276" s="397" t="s">
        <v>0</v>
      </c>
      <c r="AK276" s="397" t="s">
        <v>0</v>
      </c>
    </row>
    <row r="277" spans="1:37" ht="13.5">
      <c r="A277" s="304"/>
      <c r="B277" s="166">
        <v>5</v>
      </c>
      <c r="C277" s="141"/>
      <c r="D277" s="139">
        <v>2</v>
      </c>
      <c r="E277" s="329"/>
      <c r="F277" s="307"/>
      <c r="G277" s="308"/>
      <c r="H277" s="142">
        <f>G279</f>
        <v>4</v>
      </c>
      <c r="I277" s="141"/>
      <c r="J277" s="143">
        <f>E279</f>
        <v>3</v>
      </c>
      <c r="K277" s="142">
        <f>G281</f>
        <v>1</v>
      </c>
      <c r="L277" s="141"/>
      <c r="M277" s="143">
        <f>E281</f>
        <v>0</v>
      </c>
      <c r="N277" s="142">
        <f>G283</f>
        <v>2</v>
      </c>
      <c r="O277" s="141"/>
      <c r="P277" s="143">
        <f>E283</f>
        <v>1</v>
      </c>
      <c r="Q277" s="142">
        <f>G285</f>
        <v>6</v>
      </c>
      <c r="R277" s="141"/>
      <c r="S277" s="143">
        <f>E285</f>
        <v>2</v>
      </c>
      <c r="T277" s="159">
        <f>G287</f>
        <v>0</v>
      </c>
      <c r="U277" s="160"/>
      <c r="V277" s="167">
        <f>E287</f>
        <v>0</v>
      </c>
      <c r="W277" s="47"/>
      <c r="X277" s="63">
        <f>IF(W277="","",IF(W277=Y277,"△",IF(W277&gt;Y277,"○","×")))</f>
      </c>
      <c r="Y277" s="49"/>
      <c r="Z277" s="405"/>
      <c r="AA277" s="407"/>
      <c r="AB277" s="400"/>
      <c r="AC277" s="409"/>
      <c r="AD277" s="302"/>
      <c r="AE277" s="295"/>
      <c r="AF277" s="400"/>
      <c r="AG277" s="396"/>
      <c r="AI277" s="398"/>
      <c r="AJ277" s="398"/>
      <c r="AK277" s="398"/>
    </row>
    <row r="278" spans="1:37" ht="13.5">
      <c r="A278" s="323" t="s">
        <v>61</v>
      </c>
      <c r="B278" s="485" t="str">
        <f>IF(B279="","",IF(B279=D279,"△",IF(B279&gt;D279,"○","×")))</f>
        <v>×</v>
      </c>
      <c r="C278" s="348"/>
      <c r="D278" s="349"/>
      <c r="E278" s="347" t="str">
        <f>IF(E279="","",IF(E279=G279,"△",IF(E279&gt;G279,"○","×")))</f>
        <v>×</v>
      </c>
      <c r="F278" s="348"/>
      <c r="G278" s="349"/>
      <c r="H278" s="341"/>
      <c r="I278" s="342"/>
      <c r="J278" s="343"/>
      <c r="K278" s="347" t="str">
        <f>IF(K279="","",IF(K279=M279,"△",IF(K279&gt;M279,"○","×")))</f>
        <v>○</v>
      </c>
      <c r="L278" s="348"/>
      <c r="M278" s="349"/>
      <c r="N278" s="347" t="str">
        <f>IF(N279="","",IF(N279=P279,"△",IF(N279&gt;P279,"○","×")))</f>
        <v>○</v>
      </c>
      <c r="O278" s="348"/>
      <c r="P278" s="349"/>
      <c r="Q278" s="347" t="str">
        <f>IF(Q279="","",IF(Q279=S279,"△",IF(Q279&gt;S279,"○","×")))</f>
        <v>×</v>
      </c>
      <c r="R278" s="348"/>
      <c r="S278" s="349"/>
      <c r="T278" s="347"/>
      <c r="U278" s="348"/>
      <c r="V278" s="491"/>
      <c r="W278" s="410" t="s">
        <v>0</v>
      </c>
      <c r="X278" s="411"/>
      <c r="Y278" s="412"/>
      <c r="Z278" s="413">
        <f>COUNTIF(B278:Y279,"○")</f>
        <v>2</v>
      </c>
      <c r="AA278" s="414">
        <f>COUNTIF(B278:Y279,"×")</f>
        <v>3</v>
      </c>
      <c r="AB278" s="415">
        <f>COUNTIF(B278:Y279,"△")</f>
        <v>0</v>
      </c>
      <c r="AC278" s="416">
        <f>Z278*3+AB278</f>
        <v>6</v>
      </c>
      <c r="AD278" s="322">
        <f>SUM(E279,B279,K279,N279,Q279,T279,W279)</f>
        <v>9</v>
      </c>
      <c r="AE278" s="337">
        <f>SUM(G279,D279,M279,P279,S279,V279,Y279)</f>
        <v>14</v>
      </c>
      <c r="AF278" s="415">
        <f>AD278-AE278</f>
        <v>-5</v>
      </c>
      <c r="AG278" s="381">
        <v>4</v>
      </c>
      <c r="AI278" s="397" t="s">
        <v>0</v>
      </c>
      <c r="AJ278" s="397" t="s">
        <v>0</v>
      </c>
      <c r="AK278" s="397" t="s">
        <v>0</v>
      </c>
    </row>
    <row r="279" spans="1:37" ht="13.5">
      <c r="A279" s="304"/>
      <c r="B279" s="166">
        <v>0</v>
      </c>
      <c r="C279" s="141"/>
      <c r="D279" s="139">
        <v>6</v>
      </c>
      <c r="E279" s="140">
        <v>3</v>
      </c>
      <c r="F279" s="141"/>
      <c r="G279" s="139">
        <v>4</v>
      </c>
      <c r="H279" s="344"/>
      <c r="I279" s="345"/>
      <c r="J279" s="346"/>
      <c r="K279" s="142">
        <f>J281</f>
        <v>5</v>
      </c>
      <c r="L279" s="141"/>
      <c r="M279" s="143">
        <f>H281</f>
        <v>0</v>
      </c>
      <c r="N279" s="142">
        <f>J283</f>
        <v>1</v>
      </c>
      <c r="O279" s="141"/>
      <c r="P279" s="143">
        <f>H283</f>
        <v>0</v>
      </c>
      <c r="Q279" s="142">
        <f>J285</f>
        <v>0</v>
      </c>
      <c r="R279" s="141"/>
      <c r="S279" s="143">
        <f>H285</f>
        <v>4</v>
      </c>
      <c r="T279" s="159">
        <f>J287</f>
        <v>0</v>
      </c>
      <c r="U279" s="160"/>
      <c r="V279" s="167">
        <f>H287</f>
        <v>0</v>
      </c>
      <c r="W279" s="47"/>
      <c r="X279" s="63">
        <f>IF(W279="","",IF(W279=Y279,"△",IF(W279&gt;Y279,"○","×")))</f>
      </c>
      <c r="Y279" s="49"/>
      <c r="Z279" s="405"/>
      <c r="AA279" s="407"/>
      <c r="AB279" s="400"/>
      <c r="AC279" s="409"/>
      <c r="AD279" s="302"/>
      <c r="AE279" s="295"/>
      <c r="AF279" s="400"/>
      <c r="AG279" s="396"/>
      <c r="AI279" s="398"/>
      <c r="AJ279" s="398"/>
      <c r="AK279" s="398"/>
    </row>
    <row r="280" spans="1:37" ht="13.5">
      <c r="A280" s="323" t="s">
        <v>125</v>
      </c>
      <c r="B280" s="309" t="str">
        <f>IF(B281="","",IF(B281=D281,"△",IF(B281&gt;D281,"○","×")))</f>
        <v>×</v>
      </c>
      <c r="C280" s="310"/>
      <c r="D280" s="311"/>
      <c r="E280" s="309" t="str">
        <f>IF(E281="","",IF(E281=G281,"△",IF(E281&gt;G281,"○","×")))</f>
        <v>×</v>
      </c>
      <c r="F280" s="310"/>
      <c r="G280" s="311"/>
      <c r="H280" s="309" t="str">
        <f>IF(H281="","",IF(H281=J281,"△",IF(H281&gt;J281,"○","×")))</f>
        <v>×</v>
      </c>
      <c r="I280" s="310"/>
      <c r="J280" s="311"/>
      <c r="K280" s="488"/>
      <c r="L280" s="489"/>
      <c r="M280" s="490"/>
      <c r="N280" s="309" t="str">
        <f>IF(N281="","",IF(N281=P281,"△",IF(N281&gt;P281,"○","×")))</f>
        <v>×</v>
      </c>
      <c r="O280" s="310"/>
      <c r="P280" s="311"/>
      <c r="Q280" s="309" t="str">
        <f>IF(Q281="","",IF(Q281=S281,"△",IF(Q281&gt;S281,"○","×")))</f>
        <v>×</v>
      </c>
      <c r="R280" s="310"/>
      <c r="S280" s="311"/>
      <c r="T280" s="309"/>
      <c r="U280" s="310"/>
      <c r="V280" s="311"/>
      <c r="W280" s="410" t="s">
        <v>0</v>
      </c>
      <c r="X280" s="411"/>
      <c r="Y280" s="412"/>
      <c r="Z280" s="413">
        <f>COUNTIF(B280:Y281,"○")</f>
        <v>0</v>
      </c>
      <c r="AA280" s="414">
        <f>COUNTIF(B280:Y281,"×")</f>
        <v>5</v>
      </c>
      <c r="AB280" s="415">
        <f>COUNTIF(B280:Y281,"△")</f>
        <v>0</v>
      </c>
      <c r="AC280" s="416">
        <f>Z280*3+AB280</f>
        <v>0</v>
      </c>
      <c r="AD280" s="322">
        <f>SUM(E281,H281,B281,N281,Q281,T281,W281)</f>
        <v>1</v>
      </c>
      <c r="AE280" s="337">
        <f>SUM(G281,J281,D281,P281,S281,V281,Y281)</f>
        <v>18</v>
      </c>
      <c r="AF280" s="415">
        <f>AD280-AE280</f>
        <v>-17</v>
      </c>
      <c r="AG280" s="381">
        <v>6</v>
      </c>
      <c r="AI280" s="397" t="s">
        <v>0</v>
      </c>
      <c r="AJ280" s="397" t="s">
        <v>0</v>
      </c>
      <c r="AK280" s="397" t="s">
        <v>0</v>
      </c>
    </row>
    <row r="281" spans="1:37" ht="13.5">
      <c r="A281" s="304"/>
      <c r="B281" s="138">
        <v>1</v>
      </c>
      <c r="C281" s="141"/>
      <c r="D281" s="139">
        <v>4</v>
      </c>
      <c r="E281" s="140">
        <v>0</v>
      </c>
      <c r="F281" s="141"/>
      <c r="G281" s="139">
        <v>1</v>
      </c>
      <c r="H281" s="140">
        <v>0</v>
      </c>
      <c r="I281" s="141"/>
      <c r="J281" s="139">
        <v>5</v>
      </c>
      <c r="K281" s="344"/>
      <c r="L281" s="345"/>
      <c r="M281" s="346"/>
      <c r="N281" s="142">
        <f>M283</f>
        <v>0</v>
      </c>
      <c r="O281" s="141"/>
      <c r="P281" s="134">
        <f>K283</f>
        <v>7</v>
      </c>
      <c r="Q281" s="142">
        <f>M285</f>
        <v>0</v>
      </c>
      <c r="R281" s="141"/>
      <c r="S281" s="143">
        <f>K285</f>
        <v>1</v>
      </c>
      <c r="T281" s="159">
        <f>M287</f>
        <v>0</v>
      </c>
      <c r="U281" s="160"/>
      <c r="V281" s="167">
        <f>K287</f>
        <v>0</v>
      </c>
      <c r="W281" s="47"/>
      <c r="X281" s="65">
        <f>IF(W281="","",IF(W281=Y281,"△",IF(W281&gt;Y281,"○","×")))</f>
      </c>
      <c r="Y281" s="54"/>
      <c r="Z281" s="405"/>
      <c r="AA281" s="407"/>
      <c r="AB281" s="400"/>
      <c r="AC281" s="409"/>
      <c r="AD281" s="302"/>
      <c r="AE281" s="295"/>
      <c r="AF281" s="400"/>
      <c r="AG281" s="396"/>
      <c r="AI281" s="398"/>
      <c r="AJ281" s="398"/>
      <c r="AK281" s="398"/>
    </row>
    <row r="282" spans="1:37" ht="13.5">
      <c r="A282" s="323" t="s">
        <v>112</v>
      </c>
      <c r="B282" s="309" t="str">
        <f>IF(B283="","",IF(B283=D283,"△",IF(B283&gt;D283,"○","×")))</f>
        <v>×</v>
      </c>
      <c r="C282" s="310"/>
      <c r="D282" s="311"/>
      <c r="E282" s="309" t="str">
        <f>IF(E283="","",IF(E283=G283,"△",IF(E283&gt;G283,"○","×")))</f>
        <v>×</v>
      </c>
      <c r="F282" s="310"/>
      <c r="G282" s="311"/>
      <c r="H282" s="309" t="str">
        <f>IF(H283="","",IF(H283=J283,"△",IF(H283&gt;J283,"○","×")))</f>
        <v>×</v>
      </c>
      <c r="I282" s="310"/>
      <c r="J282" s="311"/>
      <c r="K282" s="309" t="str">
        <f>IF(K283="","",IF(K283=M283,"△",IF(K283&gt;M283,"○","×")))</f>
        <v>○</v>
      </c>
      <c r="L282" s="310"/>
      <c r="M282" s="311"/>
      <c r="N282" s="326"/>
      <c r="O282" s="327"/>
      <c r="P282" s="328"/>
      <c r="Q282" s="309" t="str">
        <f>IF(Q283="","",IF(Q283=S283,"△",IF(Q283&gt;S283,"○","×")))</f>
        <v>○</v>
      </c>
      <c r="R282" s="310"/>
      <c r="S282" s="311"/>
      <c r="T282" s="309"/>
      <c r="U282" s="310"/>
      <c r="V282" s="311"/>
      <c r="W282" s="410" t="s">
        <v>0</v>
      </c>
      <c r="X282" s="411"/>
      <c r="Y282" s="412"/>
      <c r="Z282" s="413">
        <f>COUNTIF(B282:Y283,"○")</f>
        <v>2</v>
      </c>
      <c r="AA282" s="414">
        <f>COUNTIF(B282:Y283,"×")</f>
        <v>3</v>
      </c>
      <c r="AB282" s="415">
        <f>COUNTIF(B282:Y283,"△")</f>
        <v>0</v>
      </c>
      <c r="AC282" s="416">
        <f>Z282*3+AB282</f>
        <v>6</v>
      </c>
      <c r="AD282" s="322">
        <f>SUM(E283,H283,K283,B283,Q283,T283,W283)</f>
        <v>10</v>
      </c>
      <c r="AE282" s="337">
        <f>SUM(G283,J283,M283,D283,S283,V283,Y283)</f>
        <v>9</v>
      </c>
      <c r="AF282" s="415">
        <f>AD282-AE282</f>
        <v>1</v>
      </c>
      <c r="AG282" s="381">
        <v>3</v>
      </c>
      <c r="AI282" s="397" t="s">
        <v>0</v>
      </c>
      <c r="AJ282" s="397" t="s">
        <v>0</v>
      </c>
      <c r="AK282" s="397" t="s">
        <v>0</v>
      </c>
    </row>
    <row r="283" spans="1:37" ht="13.5">
      <c r="A283" s="304"/>
      <c r="B283" s="138">
        <v>0</v>
      </c>
      <c r="C283" s="141"/>
      <c r="D283" s="139">
        <v>6</v>
      </c>
      <c r="E283" s="140">
        <v>1</v>
      </c>
      <c r="F283" s="141"/>
      <c r="G283" s="139">
        <v>2</v>
      </c>
      <c r="H283" s="140">
        <v>0</v>
      </c>
      <c r="I283" s="141"/>
      <c r="J283" s="139">
        <v>1</v>
      </c>
      <c r="K283" s="140">
        <v>7</v>
      </c>
      <c r="L283" s="141"/>
      <c r="M283" s="139">
        <v>0</v>
      </c>
      <c r="N283" s="329"/>
      <c r="O283" s="307"/>
      <c r="P283" s="308"/>
      <c r="Q283" s="142">
        <f>P285</f>
        <v>2</v>
      </c>
      <c r="R283" s="141"/>
      <c r="S283" s="143">
        <f>N285</f>
        <v>0</v>
      </c>
      <c r="T283" s="159">
        <f>P287</f>
        <v>0</v>
      </c>
      <c r="U283" s="160"/>
      <c r="V283" s="161">
        <f>N287</f>
        <v>0</v>
      </c>
      <c r="W283" s="52"/>
      <c r="X283" s="65">
        <f>IF(W283="","",IF(W283=Y283,"△",IF(W283&gt;Y283,"○","×")))</f>
      </c>
      <c r="Y283" s="54"/>
      <c r="Z283" s="405"/>
      <c r="AA283" s="407"/>
      <c r="AB283" s="400"/>
      <c r="AC283" s="409"/>
      <c r="AD283" s="302"/>
      <c r="AE283" s="295"/>
      <c r="AF283" s="400"/>
      <c r="AG283" s="396"/>
      <c r="AI283" s="398"/>
      <c r="AJ283" s="398"/>
      <c r="AK283" s="398"/>
    </row>
    <row r="284" spans="1:37" ht="13.5">
      <c r="A284" s="323" t="s">
        <v>127</v>
      </c>
      <c r="B284" s="485" t="str">
        <f>IF(B285="","",IF(B285=D285,"△",IF(B285&gt;D285,"○","×")))</f>
        <v>×</v>
      </c>
      <c r="C284" s="348"/>
      <c r="D284" s="349"/>
      <c r="E284" s="347" t="str">
        <f>IF(E285="","",IF(E285=G285,"△",IF(E285&gt;G285,"○","×")))</f>
        <v>×</v>
      </c>
      <c r="F284" s="348"/>
      <c r="G284" s="349"/>
      <c r="H284" s="347" t="str">
        <f>IF(H285="","",IF(H285=J285,"△",IF(H285&gt;J285,"○","×")))</f>
        <v>○</v>
      </c>
      <c r="I284" s="348"/>
      <c r="J284" s="349"/>
      <c r="K284" s="347" t="str">
        <f>IF(K285="","",IF(K285=M285,"△",IF(K285&gt;M285,"○","×")))</f>
        <v>○</v>
      </c>
      <c r="L284" s="348"/>
      <c r="M284" s="349"/>
      <c r="N284" s="347" t="str">
        <f>IF(N285="","",IF(N285=P285,"△",IF(N285&gt;P285,"○","×")))</f>
        <v>×</v>
      </c>
      <c r="O284" s="348"/>
      <c r="P284" s="349"/>
      <c r="Q284" s="326"/>
      <c r="R284" s="327"/>
      <c r="S284" s="328"/>
      <c r="T284" s="347"/>
      <c r="U284" s="348"/>
      <c r="V284" s="491"/>
      <c r="W284" s="410" t="s">
        <v>0</v>
      </c>
      <c r="X284" s="411"/>
      <c r="Y284" s="412"/>
      <c r="Z284" s="413">
        <f>COUNTIF(B284:Y285,"○")</f>
        <v>2</v>
      </c>
      <c r="AA284" s="414">
        <f>COUNTIF(B284:Y285,"×")</f>
        <v>3</v>
      </c>
      <c r="AB284" s="415">
        <f>COUNTIF(B284:Y285,"△")</f>
        <v>0</v>
      </c>
      <c r="AC284" s="416">
        <f>Z284*3+AB284</f>
        <v>6</v>
      </c>
      <c r="AD284" s="322">
        <f>SUM(E285,H285,K285,N285,B285,T285,W285)</f>
        <v>7</v>
      </c>
      <c r="AE284" s="337">
        <f>SUM(G285,J285,M285,P285,D285,V285,Y285)</f>
        <v>13</v>
      </c>
      <c r="AF284" s="415">
        <f>AD284-AE284</f>
        <v>-6</v>
      </c>
      <c r="AG284" s="381">
        <v>5</v>
      </c>
      <c r="AI284" s="397" t="s">
        <v>0</v>
      </c>
      <c r="AJ284" s="397" t="s">
        <v>0</v>
      </c>
      <c r="AK284" s="397" t="s">
        <v>0</v>
      </c>
    </row>
    <row r="285" spans="1:37" ht="13.5">
      <c r="A285" s="304"/>
      <c r="B285" s="166">
        <v>0</v>
      </c>
      <c r="C285" s="141"/>
      <c r="D285" s="139">
        <v>5</v>
      </c>
      <c r="E285" s="140">
        <v>2</v>
      </c>
      <c r="F285" s="141"/>
      <c r="G285" s="139">
        <v>6</v>
      </c>
      <c r="H285" s="140">
        <v>4</v>
      </c>
      <c r="I285" s="141"/>
      <c r="J285" s="139">
        <v>0</v>
      </c>
      <c r="K285" s="140">
        <v>1</v>
      </c>
      <c r="L285" s="141"/>
      <c r="M285" s="139">
        <v>0</v>
      </c>
      <c r="N285" s="140">
        <v>0</v>
      </c>
      <c r="O285" s="141"/>
      <c r="P285" s="139">
        <v>2</v>
      </c>
      <c r="Q285" s="329"/>
      <c r="R285" s="307"/>
      <c r="S285" s="308"/>
      <c r="T285" s="159">
        <f>S287</f>
        <v>0</v>
      </c>
      <c r="U285" s="160"/>
      <c r="V285" s="167">
        <f>Q287</f>
        <v>0</v>
      </c>
      <c r="W285" s="47"/>
      <c r="X285" s="63">
        <f>IF(W285="","",IF(W285=Y285,"△",IF(W285&gt;Y285,"○","×")))</f>
      </c>
      <c r="Y285" s="54"/>
      <c r="Z285" s="405"/>
      <c r="AA285" s="407"/>
      <c r="AB285" s="400"/>
      <c r="AC285" s="409"/>
      <c r="AD285" s="302"/>
      <c r="AE285" s="295"/>
      <c r="AF285" s="400"/>
      <c r="AG285" s="396"/>
      <c r="AI285" s="398"/>
      <c r="AJ285" s="398"/>
      <c r="AK285" s="398"/>
    </row>
    <row r="286" spans="1:37" ht="13.5">
      <c r="A286" s="323"/>
      <c r="B286" s="309">
        <f>IF(B287="","",IF(B287=D287,"△",IF(B287&gt;D287,"○","×")))</f>
      </c>
      <c r="C286" s="310">
        <f>IF(B286="","",IF(B286=D286,"△",IF(B286&gt;D286,"○","×")))</f>
      </c>
      <c r="D286" s="311">
        <f>IF(C286="","",IF(C286=E286,"△",IF(C286&gt;E286,"○","×")))</f>
      </c>
      <c r="E286" s="309">
        <f>IF(E287="","",IF(E287=G287,"△",IF(E287&gt;G287,"○","×")))</f>
      </c>
      <c r="F286" s="310">
        <f>IF(E286="","",IF(E286=G286,"△",IF(E286&gt;G286,"○","×")))</f>
      </c>
      <c r="G286" s="311">
        <f>IF(F286="","",IF(F286=H286,"△",IF(F286&gt;H286,"○","×")))</f>
      </c>
      <c r="H286" s="309">
        <f>IF(H287="","",IF(H287=J287,"△",IF(H287&gt;J287,"○","×")))</f>
      </c>
      <c r="I286" s="310">
        <f>IF(H286="","",IF(H286=J286,"△",IF(H286&gt;J286,"○","×")))</f>
      </c>
      <c r="J286" s="311">
        <f>IF(I286="","",IF(I286=K286,"△",IF(I286&gt;K286,"○","×")))</f>
      </c>
      <c r="K286" s="309">
        <f>IF(K287="","",IF(K287=M287,"△",IF(K287&gt;M287,"○","×")))</f>
      </c>
      <c r="L286" s="310">
        <f>IF(K286="","",IF(K286=M286,"△",IF(K286&gt;M286,"○","×")))</f>
      </c>
      <c r="M286" s="311">
        <f>IF(L286="","",IF(L286=N286,"△",IF(L286&gt;N286,"○","×")))</f>
      </c>
      <c r="N286" s="309">
        <f>IF(N287="","",IF(N287=P287,"△",IF(N287&gt;P287,"○","×")))</f>
      </c>
      <c r="O286" s="310">
        <f>IF(N286="","",IF(N286=P286,"△",IF(N286&gt;P286,"○","×")))</f>
      </c>
      <c r="P286" s="311">
        <f>IF(O286="","",IF(O286=Q286,"△",IF(O286&gt;Q286,"○","×")))</f>
      </c>
      <c r="Q286" s="309">
        <f>IF(Q287="","",IF(Q287=S287,"△",IF(Q287&gt;S287,"○","×")))</f>
      </c>
      <c r="R286" s="310">
        <f>IF(Q286="","",IF(Q286=S286,"△",IF(Q286&gt;S286,"○","×")))</f>
      </c>
      <c r="S286" s="311">
        <f>IF(R286="","",IF(R286=T286,"△",IF(R286&gt;T286,"○","×")))</f>
      </c>
      <c r="T286" s="496"/>
      <c r="U286" s="497"/>
      <c r="V286" s="498"/>
      <c r="W286" s="410" t="s">
        <v>0</v>
      </c>
      <c r="X286" s="411"/>
      <c r="Y286" s="412"/>
      <c r="Z286" s="413">
        <f>COUNTIF(B286:Y287,"○")</f>
        <v>0</v>
      </c>
      <c r="AA286" s="414">
        <f>COUNTIF(B286:Y287,"×")</f>
        <v>0</v>
      </c>
      <c r="AB286" s="415">
        <f>COUNTIF(B286:Y287,"△")</f>
        <v>0</v>
      </c>
      <c r="AC286" s="416">
        <f>Z286*3+AB286</f>
        <v>0</v>
      </c>
      <c r="AD286" s="322">
        <f>SUM(E287,H287,K287,N287,Q287,B287,W287)</f>
        <v>0</v>
      </c>
      <c r="AE286" s="337">
        <f>SUM(G287,J287,M287,P287,S287,D287,Y287)</f>
        <v>0</v>
      </c>
      <c r="AF286" s="415">
        <f>AD286-AE286</f>
        <v>0</v>
      </c>
      <c r="AG286" s="381"/>
      <c r="AI286" s="397" t="s">
        <v>0</v>
      </c>
      <c r="AJ286" s="397" t="s">
        <v>0</v>
      </c>
      <c r="AK286" s="397" t="s">
        <v>0</v>
      </c>
    </row>
    <row r="287" spans="1:37" ht="14.25" thickBot="1">
      <c r="A287" s="367"/>
      <c r="B287" s="149"/>
      <c r="C287" s="150"/>
      <c r="D287" s="151"/>
      <c r="E287" s="152"/>
      <c r="F287" s="150"/>
      <c r="G287" s="151"/>
      <c r="H287" s="152"/>
      <c r="I287" s="150"/>
      <c r="J287" s="151"/>
      <c r="K287" s="152"/>
      <c r="L287" s="150"/>
      <c r="M287" s="151"/>
      <c r="N287" s="152"/>
      <c r="O287" s="150"/>
      <c r="P287" s="151"/>
      <c r="Q287" s="152"/>
      <c r="R287" s="150"/>
      <c r="S287" s="151"/>
      <c r="T287" s="439"/>
      <c r="U287" s="440"/>
      <c r="V287" s="441"/>
      <c r="W287" s="47"/>
      <c r="X287" s="63">
        <f>IF(W287="","",IF(W287=Y287,"△",IF(W287&gt;Y287,"○","×")))</f>
      </c>
      <c r="Y287" s="54"/>
      <c r="Z287" s="405"/>
      <c r="AA287" s="407"/>
      <c r="AB287" s="400"/>
      <c r="AC287" s="409"/>
      <c r="AD287" s="302"/>
      <c r="AE287" s="295"/>
      <c r="AF287" s="400"/>
      <c r="AG287" s="396"/>
      <c r="AI287" s="398"/>
      <c r="AJ287" s="398"/>
      <c r="AK287" s="398"/>
    </row>
    <row r="288" spans="1:37" ht="13.5">
      <c r="A288" s="368" t="s">
        <v>0</v>
      </c>
      <c r="B288" s="417" t="s">
        <v>0</v>
      </c>
      <c r="C288" s="411"/>
      <c r="D288" s="418"/>
      <c r="E288" s="410" t="s">
        <v>0</v>
      </c>
      <c r="F288" s="411"/>
      <c r="G288" s="418"/>
      <c r="H288" s="410" t="s">
        <v>0</v>
      </c>
      <c r="I288" s="411"/>
      <c r="J288" s="418"/>
      <c r="K288" s="410" t="s">
        <v>0</v>
      </c>
      <c r="L288" s="411"/>
      <c r="M288" s="418"/>
      <c r="N288" s="410" t="s">
        <v>0</v>
      </c>
      <c r="O288" s="411"/>
      <c r="P288" s="418"/>
      <c r="Q288" s="410" t="s">
        <v>0</v>
      </c>
      <c r="R288" s="411"/>
      <c r="S288" s="418"/>
      <c r="T288" s="410" t="s">
        <v>0</v>
      </c>
      <c r="U288" s="411"/>
      <c r="V288" s="418"/>
      <c r="W288" s="421"/>
      <c r="X288" s="422"/>
      <c r="Y288" s="423"/>
      <c r="Z288" s="413">
        <f>COUNTIF(B288:Y289,"○")</f>
        <v>0</v>
      </c>
      <c r="AA288" s="414">
        <f>COUNTIF(B288:Y289,"×")</f>
        <v>0</v>
      </c>
      <c r="AB288" s="415">
        <f>COUNTIF(B288:Y289,"△")</f>
        <v>0</v>
      </c>
      <c r="AC288" s="416">
        <f>Z288*3+AB288</f>
        <v>0</v>
      </c>
      <c r="AD288" s="322">
        <f>SUM(E289,H289,K289,N289,Q289,T289,B289)</f>
        <v>0</v>
      </c>
      <c r="AE288" s="337">
        <f>SUM(G289,J289,M289,P289,S289,V289,D289)</f>
        <v>0</v>
      </c>
      <c r="AF288" s="415">
        <f>AD288-AE288</f>
        <v>0</v>
      </c>
      <c r="AG288" s="416" t="s">
        <v>0</v>
      </c>
      <c r="AI288" s="397" t="s">
        <v>0</v>
      </c>
      <c r="AJ288" s="397" t="s">
        <v>0</v>
      </c>
      <c r="AK288" s="397" t="s">
        <v>0</v>
      </c>
    </row>
    <row r="289" spans="1:37" ht="14.25" thickBot="1">
      <c r="A289" s="369"/>
      <c r="B289" s="55">
        <f>IF(Y275="","",Y275)</f>
      </c>
      <c r="C289" s="61">
        <f>IF(B289="","",IF(B289=D289,"△",IF(B289&gt;D289,"○","×")))</f>
      </c>
      <c r="D289" s="57">
        <f>IF(W275="","",W275)</f>
      </c>
      <c r="E289" s="58">
        <f>IF(Y277="","",Y277)</f>
      </c>
      <c r="F289" s="66">
        <f>IF(E289="","",IF(E289=G289,"△",IF(E289&gt;G289,"○","×")))</f>
      </c>
      <c r="G289" s="57">
        <f>IF(W277="","",W277)</f>
      </c>
      <c r="H289" s="58">
        <f>IF(Y279="","",Y279)</f>
      </c>
      <c r="I289" s="61">
        <f>IF(H289="","",IF(H289=J289,"△",IF(H289&gt;J289,"○","×")))</f>
      </c>
      <c r="J289" s="57">
        <f>IF(W279="","",W279)</f>
      </c>
      <c r="K289" s="58">
        <f>IF(Y281="","",Y281)</f>
      </c>
      <c r="L289" s="66">
        <f>IF(K289="","",IF(K289=M289,"△",IF(K289&gt;M289,"○","×")))</f>
      </c>
      <c r="M289" s="57">
        <f>IF(W281="","",W281)</f>
      </c>
      <c r="N289" s="58">
        <f>IF(Y283="","",Y283)</f>
      </c>
      <c r="O289" s="66">
        <f>IF(N289="","",IF(N289=P289,"△",IF(N289&gt;P289,"○","×")))</f>
      </c>
      <c r="P289" s="57">
        <f>IF(W283="","",W283)</f>
      </c>
      <c r="Q289" s="58">
        <f>IF(Y285="","",Y285)</f>
      </c>
      <c r="R289" s="66">
        <f>IF(Q289="","",IF(Q289=S289,"△",IF(Q289&gt;S289,"○","×")))</f>
      </c>
      <c r="S289" s="57">
        <f>IF(W285="","",W285)</f>
      </c>
      <c r="T289" s="58">
        <f>IF(Y287="","",Y287)</f>
      </c>
      <c r="U289" s="66">
        <f>IF(T289="","",IF(T289=V289,"△",IF(T289&gt;V289,"○","×")))</f>
      </c>
      <c r="V289" s="57">
        <f>IF(W287="","",W287)</f>
      </c>
      <c r="W289" s="424"/>
      <c r="X289" s="425"/>
      <c r="Y289" s="426"/>
      <c r="Z289" s="427"/>
      <c r="AA289" s="419"/>
      <c r="AB289" s="420"/>
      <c r="AC289" s="428"/>
      <c r="AD289" s="380"/>
      <c r="AE289" s="372"/>
      <c r="AF289" s="420"/>
      <c r="AG289" s="428"/>
      <c r="AI289" s="398"/>
      <c r="AJ289" s="398"/>
      <c r="AK289" s="398"/>
    </row>
    <row r="290" spans="26:33" ht="13.5">
      <c r="Z290" s="174"/>
      <c r="AA290" s="174"/>
      <c r="AB290" s="174"/>
      <c r="AC290" s="174"/>
      <c r="AD290" s="174"/>
      <c r="AE290" s="174"/>
      <c r="AF290" s="174"/>
      <c r="AG290" s="174"/>
    </row>
    <row r="291" spans="1:33" ht="18.75" customHeight="1">
      <c r="A291" s="2">
        <v>4</v>
      </c>
      <c r="B291" s="2" t="s">
        <v>4</v>
      </c>
      <c r="C291" s="272" t="s">
        <v>28</v>
      </c>
      <c r="D291" s="272"/>
      <c r="E291" s="3" t="s">
        <v>24</v>
      </c>
      <c r="F291" s="24"/>
      <c r="G291" s="4"/>
      <c r="H291" s="273" t="s">
        <v>0</v>
      </c>
      <c r="I291" s="273"/>
      <c r="J291" s="273"/>
      <c r="K291" s="273"/>
      <c r="L291" s="25"/>
      <c r="M291" s="4"/>
      <c r="N291" s="4"/>
      <c r="O291" s="25"/>
      <c r="P291" s="4"/>
      <c r="Q291" s="4"/>
      <c r="R291" s="25"/>
      <c r="S291" s="4"/>
      <c r="T291" s="4"/>
      <c r="U291" s="25"/>
      <c r="V291" s="4"/>
      <c r="W291" s="4"/>
      <c r="X291" s="25"/>
      <c r="Y291" s="4"/>
      <c r="Z291" s="176"/>
      <c r="AA291" s="176"/>
      <c r="AB291" s="176"/>
      <c r="AC291" s="176"/>
      <c r="AD291" s="174"/>
      <c r="AE291" s="174"/>
      <c r="AF291" s="174"/>
      <c r="AG291" s="174"/>
    </row>
    <row r="292" spans="1:40" ht="11.25" customHeight="1" thickBot="1">
      <c r="A292" s="4"/>
      <c r="B292" s="4"/>
      <c r="C292" s="25"/>
      <c r="D292" s="4"/>
      <c r="E292" s="4"/>
      <c r="F292" s="25"/>
      <c r="G292" s="4"/>
      <c r="H292" s="4"/>
      <c r="I292" s="25"/>
      <c r="J292" s="4"/>
      <c r="K292" s="4"/>
      <c r="L292" s="25"/>
      <c r="M292" s="4"/>
      <c r="N292" s="4"/>
      <c r="O292" s="25"/>
      <c r="P292" s="4"/>
      <c r="Q292" s="5"/>
      <c r="R292" s="29"/>
      <c r="S292" s="5"/>
      <c r="T292" s="5"/>
      <c r="U292" s="29"/>
      <c r="V292" s="5"/>
      <c r="W292" s="5"/>
      <c r="X292" s="29"/>
      <c r="Y292" s="6"/>
      <c r="Z292" s="177"/>
      <c r="AA292" s="178" t="s">
        <v>7</v>
      </c>
      <c r="AB292" s="178">
        <v>15</v>
      </c>
      <c r="AC292" s="179" t="s">
        <v>8</v>
      </c>
      <c r="AD292" s="174"/>
      <c r="AE292" s="174"/>
      <c r="AF292" s="174"/>
      <c r="AG292" s="174"/>
      <c r="AI292" s="383" t="s">
        <v>25</v>
      </c>
      <c r="AJ292" s="383"/>
      <c r="AK292" s="383"/>
      <c r="AL292" s="7"/>
      <c r="AM292" s="7"/>
      <c r="AN292" s="7"/>
    </row>
    <row r="293" spans="1:33" ht="14.25" thickBot="1">
      <c r="A293" s="8">
        <v>6</v>
      </c>
      <c r="B293" s="4" t="s">
        <v>26</v>
      </c>
      <c r="C293" s="25"/>
      <c r="D293" s="4"/>
      <c r="E293" s="4"/>
      <c r="F293" s="25"/>
      <c r="G293" s="4"/>
      <c r="H293" s="4"/>
      <c r="I293" s="25"/>
      <c r="J293" s="4"/>
      <c r="K293" s="4"/>
      <c r="L293" s="25"/>
      <c r="M293" s="4"/>
      <c r="N293" s="9"/>
      <c r="O293" s="25"/>
      <c r="P293" s="257" t="s">
        <v>11</v>
      </c>
      <c r="Q293" s="257"/>
      <c r="R293" s="257"/>
      <c r="S293" s="257"/>
      <c r="T293" s="44">
        <v>15</v>
      </c>
      <c r="U293" s="25"/>
      <c r="V293" s="258" t="s">
        <v>12</v>
      </c>
      <c r="W293" s="258"/>
      <c r="X293" s="258"/>
      <c r="Y293" s="10">
        <v>0</v>
      </c>
      <c r="Z293" s="176"/>
      <c r="AA293" s="176"/>
      <c r="AB293" s="176"/>
      <c r="AC293" s="176"/>
      <c r="AD293" s="174"/>
      <c r="AE293" s="174"/>
      <c r="AF293" s="174"/>
      <c r="AG293" s="174"/>
    </row>
    <row r="294" spans="1:37" ht="13.5" customHeight="1">
      <c r="A294" s="274"/>
      <c r="B294" s="276" t="str">
        <f>A296</f>
        <v>荒川</v>
      </c>
      <c r="C294" s="259"/>
      <c r="D294" s="259"/>
      <c r="E294" s="259" t="str">
        <f>A298</f>
        <v>西播</v>
      </c>
      <c r="F294" s="259"/>
      <c r="G294" s="259"/>
      <c r="H294" s="259" t="str">
        <f>A300</f>
        <v>大津茂</v>
      </c>
      <c r="I294" s="259"/>
      <c r="J294" s="259"/>
      <c r="K294" s="259" t="str">
        <f>A302</f>
        <v>安室B</v>
      </c>
      <c r="L294" s="259"/>
      <c r="M294" s="259"/>
      <c r="N294" s="259" t="str">
        <f>A304</f>
        <v>津田B</v>
      </c>
      <c r="O294" s="259"/>
      <c r="P294" s="259"/>
      <c r="Q294" s="278" t="str">
        <f>A306</f>
        <v>夢前</v>
      </c>
      <c r="R294" s="278"/>
      <c r="S294" s="278"/>
      <c r="T294" s="454"/>
      <c r="U294" s="454"/>
      <c r="V294" s="454"/>
      <c r="W294" s="280" t="s">
        <v>0</v>
      </c>
      <c r="X294" s="281"/>
      <c r="Y294" s="282"/>
      <c r="Z294" s="387" t="s">
        <v>13</v>
      </c>
      <c r="AA294" s="389" t="s">
        <v>14</v>
      </c>
      <c r="AB294" s="391" t="s">
        <v>15</v>
      </c>
      <c r="AC294" s="393" t="s">
        <v>16</v>
      </c>
      <c r="AD294" s="387" t="s">
        <v>17</v>
      </c>
      <c r="AE294" s="389" t="s">
        <v>18</v>
      </c>
      <c r="AF294" s="391" t="s">
        <v>19</v>
      </c>
      <c r="AG294" s="261" t="s">
        <v>2</v>
      </c>
      <c r="AI294" s="384" t="s">
        <v>20</v>
      </c>
      <c r="AJ294" s="384" t="s">
        <v>21</v>
      </c>
      <c r="AK294" s="384" t="s">
        <v>22</v>
      </c>
    </row>
    <row r="295" spans="1:37" ht="14.25" thickBot="1">
      <c r="A295" s="275"/>
      <c r="B295" s="277"/>
      <c r="C295" s="260"/>
      <c r="D295" s="260"/>
      <c r="E295" s="260"/>
      <c r="F295" s="260"/>
      <c r="G295" s="260"/>
      <c r="H295" s="260"/>
      <c r="I295" s="260"/>
      <c r="J295" s="260"/>
      <c r="K295" s="260"/>
      <c r="L295" s="260"/>
      <c r="M295" s="260"/>
      <c r="N295" s="260"/>
      <c r="O295" s="260"/>
      <c r="P295" s="260"/>
      <c r="Q295" s="279"/>
      <c r="R295" s="279"/>
      <c r="S295" s="279"/>
      <c r="T295" s="455"/>
      <c r="U295" s="455"/>
      <c r="V295" s="455"/>
      <c r="W295" s="283"/>
      <c r="X295" s="284"/>
      <c r="Y295" s="285"/>
      <c r="Z295" s="388"/>
      <c r="AA295" s="390"/>
      <c r="AB295" s="392"/>
      <c r="AC295" s="394"/>
      <c r="AD295" s="388"/>
      <c r="AE295" s="390"/>
      <c r="AF295" s="392"/>
      <c r="AG295" s="262"/>
      <c r="AI295" s="385"/>
      <c r="AJ295" s="385"/>
      <c r="AK295" s="385"/>
    </row>
    <row r="296" spans="1:37" ht="13.5">
      <c r="A296" s="303" t="s">
        <v>117</v>
      </c>
      <c r="B296" s="305"/>
      <c r="C296" s="305"/>
      <c r="D296" s="306"/>
      <c r="E296" s="309" t="str">
        <f>IF(E297="","",IF(E297=G297,"△",IF(E297&gt;G297,"○","×")))</f>
        <v>△</v>
      </c>
      <c r="F296" s="310"/>
      <c r="G296" s="311"/>
      <c r="H296" s="312" t="str">
        <f>IF(H297="","",IF(H297=J297,"△",IF(H297&gt;J297,"○","×")))</f>
        <v>○</v>
      </c>
      <c r="I296" s="313"/>
      <c r="J296" s="314"/>
      <c r="K296" s="309" t="str">
        <f>IF(K297="","",IF(K297=M297,"△",IF(K297&gt;M297,"○","×")))</f>
        <v>○</v>
      </c>
      <c r="L296" s="310"/>
      <c r="M296" s="311"/>
      <c r="N296" s="286" t="str">
        <f>IF(N297="","",IF(N297=P297,"△",IF(N297&gt;P297,"○","×")))</f>
        <v>×</v>
      </c>
      <c r="O296" s="287"/>
      <c r="P296" s="288"/>
      <c r="Q296" s="429" t="str">
        <f>IF(Q297="","",IF(Q297=S297,"△",IF(Q297&gt;S297,"○","×")))</f>
        <v>△</v>
      </c>
      <c r="R296" s="430"/>
      <c r="S296" s="431"/>
      <c r="T296" s="456"/>
      <c r="U296" s="457"/>
      <c r="V296" s="458"/>
      <c r="W296" s="401" t="s">
        <v>0</v>
      </c>
      <c r="X296" s="402"/>
      <c r="Y296" s="403"/>
      <c r="Z296" s="404">
        <f>COUNTIF(B296:Y297,"○")</f>
        <v>2</v>
      </c>
      <c r="AA296" s="406">
        <f>COUNTIF(B296:Y297,"×")</f>
        <v>1</v>
      </c>
      <c r="AB296" s="399">
        <f>COUNTIF(B296:Y297,"△")</f>
        <v>2</v>
      </c>
      <c r="AC296" s="408">
        <f>Z296*3+AB296</f>
        <v>8</v>
      </c>
      <c r="AD296" s="301">
        <f>SUM(E297,H297,K297,N297,Q297,T297,W297)</f>
        <v>6</v>
      </c>
      <c r="AE296" s="294">
        <f>SUM(G297,J297,M297,P297,S297,V297,Y297)</f>
        <v>4</v>
      </c>
      <c r="AF296" s="399">
        <f>AD296-AE296</f>
        <v>2</v>
      </c>
      <c r="AG296" s="395">
        <v>3</v>
      </c>
      <c r="AI296" s="397" t="s">
        <v>0</v>
      </c>
      <c r="AJ296" s="397" t="s">
        <v>0</v>
      </c>
      <c r="AK296" s="397" t="s">
        <v>0</v>
      </c>
    </row>
    <row r="297" spans="1:37" ht="13.5">
      <c r="A297" s="304"/>
      <c r="B297" s="307"/>
      <c r="C297" s="307"/>
      <c r="D297" s="308"/>
      <c r="E297" s="132">
        <f>D299</f>
        <v>0</v>
      </c>
      <c r="F297" s="133"/>
      <c r="G297" s="134">
        <f>B299</f>
        <v>0</v>
      </c>
      <c r="H297" s="132">
        <f>D301</f>
        <v>2</v>
      </c>
      <c r="I297" s="133"/>
      <c r="J297" s="134">
        <f>B301</f>
        <v>1</v>
      </c>
      <c r="K297" s="132">
        <f>D303</f>
        <v>3</v>
      </c>
      <c r="L297" s="133"/>
      <c r="M297" s="134">
        <f>B303</f>
        <v>1</v>
      </c>
      <c r="N297" s="132">
        <f>D305</f>
        <v>0</v>
      </c>
      <c r="O297" s="133"/>
      <c r="P297" s="134">
        <f>B305</f>
        <v>1</v>
      </c>
      <c r="Q297" s="135">
        <f>D307</f>
        <v>1</v>
      </c>
      <c r="R297" s="136"/>
      <c r="S297" s="137">
        <f>B307</f>
        <v>1</v>
      </c>
      <c r="T297" s="156">
        <f>D309</f>
        <v>0</v>
      </c>
      <c r="U297" s="157"/>
      <c r="V297" s="158">
        <f>B309</f>
        <v>0</v>
      </c>
      <c r="W297" s="47"/>
      <c r="X297" s="63">
        <f>IF(W297="","",IF(W297=Y297,"△",IF(W297&gt;Y297,"○","×")))</f>
      </c>
      <c r="Y297" s="49"/>
      <c r="Z297" s="405"/>
      <c r="AA297" s="407"/>
      <c r="AB297" s="400"/>
      <c r="AC297" s="409"/>
      <c r="AD297" s="302"/>
      <c r="AE297" s="295"/>
      <c r="AF297" s="400"/>
      <c r="AG297" s="396"/>
      <c r="AI297" s="398"/>
      <c r="AJ297" s="398"/>
      <c r="AK297" s="398"/>
    </row>
    <row r="298" spans="1:37" ht="13.5">
      <c r="A298" s="323" t="s">
        <v>159</v>
      </c>
      <c r="B298" s="324" t="str">
        <f>IF(B299="","",IF(B299=D299,"△",IF(B299&gt;D299,"○","×")))</f>
        <v>△</v>
      </c>
      <c r="C298" s="324"/>
      <c r="D298" s="325"/>
      <c r="E298" s="326"/>
      <c r="F298" s="327"/>
      <c r="G298" s="328"/>
      <c r="H298" s="330" t="str">
        <f>IF(H299="","",IF(H299=J299,"△",IF(H299&gt;J299,"○","×")))</f>
        <v>×</v>
      </c>
      <c r="I298" s="324"/>
      <c r="J298" s="325"/>
      <c r="K298" s="330" t="str">
        <f>IF(K299="","",IF(K299=M299,"△",IF(K299&gt;M299,"○","×")))</f>
        <v>△</v>
      </c>
      <c r="L298" s="324"/>
      <c r="M298" s="325"/>
      <c r="N298" s="330" t="str">
        <f>IF(N299="","",IF(N299=P299,"△",IF(N299&gt;P299,"○","×")))</f>
        <v>×</v>
      </c>
      <c r="O298" s="324"/>
      <c r="P298" s="325"/>
      <c r="Q298" s="331" t="str">
        <f>IF(Q299="","",IF(Q299=S299,"△",IF(Q299&gt;S299,"○","×")))</f>
        <v>×</v>
      </c>
      <c r="R298" s="332"/>
      <c r="S298" s="333"/>
      <c r="T298" s="459"/>
      <c r="U298" s="460"/>
      <c r="V298" s="461"/>
      <c r="W298" s="410" t="s">
        <v>0</v>
      </c>
      <c r="X298" s="411"/>
      <c r="Y298" s="412"/>
      <c r="Z298" s="413">
        <f>COUNTIF(B298:Y299,"○")</f>
        <v>0</v>
      </c>
      <c r="AA298" s="414">
        <f>COUNTIF(B298:Y299,"×")</f>
        <v>3</v>
      </c>
      <c r="AB298" s="415">
        <f>COUNTIF(B298:Y299,"△")</f>
        <v>2</v>
      </c>
      <c r="AC298" s="416">
        <f>Z298*3+AB298</f>
        <v>2</v>
      </c>
      <c r="AD298" s="322">
        <f>SUM(B299,E299,H299,K299,N299,Q299,T299,W299)</f>
        <v>2</v>
      </c>
      <c r="AE298" s="337">
        <f>SUM(D299,J299,M299,P299,S299,V299,Y299)</f>
        <v>11</v>
      </c>
      <c r="AF298" s="415">
        <f>AD298-AE298</f>
        <v>-9</v>
      </c>
      <c r="AG298" s="381">
        <v>6</v>
      </c>
      <c r="AI298" s="397" t="s">
        <v>0</v>
      </c>
      <c r="AJ298" s="397" t="s">
        <v>0</v>
      </c>
      <c r="AK298" s="397" t="s">
        <v>0</v>
      </c>
    </row>
    <row r="299" spans="1:37" ht="13.5">
      <c r="A299" s="304"/>
      <c r="B299" s="138">
        <v>0</v>
      </c>
      <c r="C299" s="133"/>
      <c r="D299" s="139">
        <v>0</v>
      </c>
      <c r="E299" s="329"/>
      <c r="F299" s="307"/>
      <c r="G299" s="308"/>
      <c r="H299" s="132">
        <f>G301</f>
        <v>0</v>
      </c>
      <c r="I299" s="133"/>
      <c r="J299" s="134">
        <f>E301</f>
        <v>1</v>
      </c>
      <c r="K299" s="132">
        <f>G303</f>
        <v>0</v>
      </c>
      <c r="L299" s="133"/>
      <c r="M299" s="134">
        <f>E303</f>
        <v>0</v>
      </c>
      <c r="N299" s="132">
        <f>G305</f>
        <v>1</v>
      </c>
      <c r="O299" s="133"/>
      <c r="P299" s="134">
        <f>E305</f>
        <v>5</v>
      </c>
      <c r="Q299" s="135">
        <f>G307</f>
        <v>1</v>
      </c>
      <c r="R299" s="136"/>
      <c r="S299" s="137">
        <f>E307</f>
        <v>5</v>
      </c>
      <c r="T299" s="156">
        <f>G309</f>
        <v>0</v>
      </c>
      <c r="U299" s="157"/>
      <c r="V299" s="158">
        <f>E309</f>
        <v>0</v>
      </c>
      <c r="W299" s="47"/>
      <c r="X299" s="63">
        <f>IF(W299="","",IF(W299=Y299,"△",IF(W299&gt;Y299,"○","×")))</f>
      </c>
      <c r="Y299" s="49"/>
      <c r="Z299" s="405"/>
      <c r="AA299" s="407"/>
      <c r="AB299" s="400"/>
      <c r="AC299" s="409"/>
      <c r="AD299" s="302"/>
      <c r="AE299" s="295"/>
      <c r="AF299" s="400"/>
      <c r="AG299" s="396"/>
      <c r="AI299" s="398"/>
      <c r="AJ299" s="398"/>
      <c r="AK299" s="398"/>
    </row>
    <row r="300" spans="1:37" ht="13.5">
      <c r="A300" s="323" t="s">
        <v>160</v>
      </c>
      <c r="B300" s="324" t="str">
        <f>IF(B301="","",IF(B301=D301,"△",IF(B301&gt;D301,"○","×")))</f>
        <v>×</v>
      </c>
      <c r="C300" s="324"/>
      <c r="D300" s="325"/>
      <c r="E300" s="340" t="str">
        <f>IF(E301="","",IF(E301=G301,"△",IF(E301&gt;G301,"○","×")))</f>
        <v>○</v>
      </c>
      <c r="F300" s="324"/>
      <c r="G300" s="325"/>
      <c r="H300" s="341"/>
      <c r="I300" s="342"/>
      <c r="J300" s="343"/>
      <c r="K300" s="330" t="str">
        <f>IF(K301="","",IF(K301=M301,"△",IF(K301&gt;M301,"○","×")))</f>
        <v>△</v>
      </c>
      <c r="L300" s="324"/>
      <c r="M300" s="325"/>
      <c r="N300" s="330" t="str">
        <f>IF(N301="","",IF(N301=P301,"△",IF(N301&gt;P301,"○","×")))</f>
        <v>○</v>
      </c>
      <c r="O300" s="324"/>
      <c r="P300" s="325"/>
      <c r="Q300" s="331" t="str">
        <f>IF(Q301="","",IF(Q301=S301,"△",IF(Q301&gt;S301,"○","×")))</f>
        <v>○</v>
      </c>
      <c r="R300" s="332"/>
      <c r="S300" s="333"/>
      <c r="T300" s="459"/>
      <c r="U300" s="460"/>
      <c r="V300" s="461"/>
      <c r="W300" s="410" t="s">
        <v>0</v>
      </c>
      <c r="X300" s="411"/>
      <c r="Y300" s="412"/>
      <c r="Z300" s="413">
        <f>COUNTIF(B300:Y301,"○")</f>
        <v>3</v>
      </c>
      <c r="AA300" s="414">
        <f>COUNTIF(B300:Y301,"×")</f>
        <v>1</v>
      </c>
      <c r="AB300" s="415">
        <f>COUNTIF(B300:Y301,"△")</f>
        <v>1</v>
      </c>
      <c r="AC300" s="416">
        <f>Z300*3+AB300</f>
        <v>10</v>
      </c>
      <c r="AD300" s="322">
        <f>SUM(E301,B301,K301,N301,Q301,T301,W301)</f>
        <v>10</v>
      </c>
      <c r="AE300" s="337">
        <f>SUM(G301,D301,M301,P301,S301,V301,Y301)</f>
        <v>6</v>
      </c>
      <c r="AF300" s="415">
        <f>AD300-AE300</f>
        <v>4</v>
      </c>
      <c r="AG300" s="381">
        <v>2</v>
      </c>
      <c r="AI300" s="397" t="s">
        <v>0</v>
      </c>
      <c r="AJ300" s="397" t="s">
        <v>0</v>
      </c>
      <c r="AK300" s="397" t="s">
        <v>0</v>
      </c>
    </row>
    <row r="301" spans="1:37" ht="13.5">
      <c r="A301" s="304"/>
      <c r="B301" s="138">
        <v>1</v>
      </c>
      <c r="C301" s="133"/>
      <c r="D301" s="139">
        <v>2</v>
      </c>
      <c r="E301" s="140">
        <v>1</v>
      </c>
      <c r="F301" s="133"/>
      <c r="G301" s="139">
        <v>0</v>
      </c>
      <c r="H301" s="344"/>
      <c r="I301" s="345"/>
      <c r="J301" s="346"/>
      <c r="K301" s="132">
        <f>J303</f>
        <v>1</v>
      </c>
      <c r="L301" s="133"/>
      <c r="M301" s="134">
        <f>H303</f>
        <v>1</v>
      </c>
      <c r="N301" s="132">
        <f>J305</f>
        <v>5</v>
      </c>
      <c r="O301" s="133"/>
      <c r="P301" s="134">
        <f>H305</f>
        <v>2</v>
      </c>
      <c r="Q301" s="135">
        <f>J307</f>
        <v>2</v>
      </c>
      <c r="R301" s="136"/>
      <c r="S301" s="137">
        <f>H307</f>
        <v>1</v>
      </c>
      <c r="T301" s="156">
        <f>J309</f>
        <v>0</v>
      </c>
      <c r="U301" s="157"/>
      <c r="V301" s="158">
        <f>H309</f>
        <v>0</v>
      </c>
      <c r="W301" s="47"/>
      <c r="X301" s="63">
        <f>IF(W301="","",IF(W301=Y301,"△",IF(W301&gt;Y301,"○","×")))</f>
      </c>
      <c r="Y301" s="49"/>
      <c r="Z301" s="405"/>
      <c r="AA301" s="407"/>
      <c r="AB301" s="400"/>
      <c r="AC301" s="409"/>
      <c r="AD301" s="302"/>
      <c r="AE301" s="295"/>
      <c r="AF301" s="400"/>
      <c r="AG301" s="396"/>
      <c r="AI301" s="398"/>
      <c r="AJ301" s="398"/>
      <c r="AK301" s="398"/>
    </row>
    <row r="302" spans="1:37" ht="13.5">
      <c r="A302" s="323" t="s">
        <v>129</v>
      </c>
      <c r="B302" s="324" t="str">
        <f>IF(B303="","",IF(B303=D303,"△",IF(B303&gt;D303,"○","×")))</f>
        <v>×</v>
      </c>
      <c r="C302" s="324"/>
      <c r="D302" s="325"/>
      <c r="E302" s="340" t="str">
        <f>IF(E303="","",IF(E303=G303,"△",IF(E303&gt;G303,"○","×")))</f>
        <v>△</v>
      </c>
      <c r="F302" s="324"/>
      <c r="G302" s="325"/>
      <c r="H302" s="340" t="str">
        <f>IF(H303="","",IF(H303=J303,"△",IF(H303&gt;J303,"○","×")))</f>
        <v>△</v>
      </c>
      <c r="I302" s="324"/>
      <c r="J302" s="325"/>
      <c r="K302" s="341"/>
      <c r="L302" s="342"/>
      <c r="M302" s="343"/>
      <c r="N302" s="347" t="str">
        <f>IF(N303="","",IF(N303=P303,"△",IF(N303&gt;P303,"○","×")))</f>
        <v>○</v>
      </c>
      <c r="O302" s="348"/>
      <c r="P302" s="349"/>
      <c r="Q302" s="331" t="str">
        <f>IF(Q303="","",IF(Q303=S303,"△",IF(Q303&gt;S303,"○","×")))</f>
        <v>×</v>
      </c>
      <c r="R302" s="332"/>
      <c r="S302" s="333"/>
      <c r="T302" s="462"/>
      <c r="U302" s="463"/>
      <c r="V302" s="464"/>
      <c r="W302" s="410" t="s">
        <v>0</v>
      </c>
      <c r="X302" s="411"/>
      <c r="Y302" s="412"/>
      <c r="Z302" s="413">
        <f>COUNTIF(B302:Y303,"○")</f>
        <v>1</v>
      </c>
      <c r="AA302" s="414">
        <f>COUNTIF(B302:Y303,"×")</f>
        <v>2</v>
      </c>
      <c r="AB302" s="415">
        <f>COUNTIF(B302:Y303,"△")</f>
        <v>2</v>
      </c>
      <c r="AC302" s="416">
        <f>Z302*3+AB302</f>
        <v>5</v>
      </c>
      <c r="AD302" s="322">
        <f>SUM(E303,H303,B303,N303,Q303,T303,W303)</f>
        <v>6</v>
      </c>
      <c r="AE302" s="337">
        <f>SUM(G303,J303,D303,P303,S303,V303,Y303)</f>
        <v>7</v>
      </c>
      <c r="AF302" s="415">
        <f>AD302-AE302</f>
        <v>-1</v>
      </c>
      <c r="AG302" s="381">
        <v>5</v>
      </c>
      <c r="AI302" s="397" t="s">
        <v>0</v>
      </c>
      <c r="AJ302" s="397" t="s">
        <v>0</v>
      </c>
      <c r="AK302" s="397" t="s">
        <v>0</v>
      </c>
    </row>
    <row r="303" spans="1:37" ht="13.5">
      <c r="A303" s="304"/>
      <c r="B303" s="138">
        <v>1</v>
      </c>
      <c r="C303" s="141"/>
      <c r="D303" s="139">
        <v>3</v>
      </c>
      <c r="E303" s="140">
        <v>0</v>
      </c>
      <c r="F303" s="141"/>
      <c r="G303" s="139">
        <v>0</v>
      </c>
      <c r="H303" s="140">
        <v>1</v>
      </c>
      <c r="I303" s="141"/>
      <c r="J303" s="139">
        <v>1</v>
      </c>
      <c r="K303" s="344"/>
      <c r="L303" s="345"/>
      <c r="M303" s="346"/>
      <c r="N303" s="142">
        <f>M305</f>
        <v>3</v>
      </c>
      <c r="O303" s="141"/>
      <c r="P303" s="134">
        <f>K305</f>
        <v>1</v>
      </c>
      <c r="Q303" s="135">
        <f>M307</f>
        <v>1</v>
      </c>
      <c r="R303" s="136"/>
      <c r="S303" s="137">
        <f>K307</f>
        <v>2</v>
      </c>
      <c r="T303" s="156">
        <f>M309</f>
        <v>0</v>
      </c>
      <c r="U303" s="157"/>
      <c r="V303" s="158">
        <f>K309</f>
        <v>0</v>
      </c>
      <c r="W303" s="47"/>
      <c r="X303" s="65">
        <f>IF(W303="","",IF(W303=Y303,"△",IF(W303&gt;Y303,"○","×")))</f>
      </c>
      <c r="Y303" s="54"/>
      <c r="Z303" s="405"/>
      <c r="AA303" s="407"/>
      <c r="AB303" s="400"/>
      <c r="AC303" s="409"/>
      <c r="AD303" s="302"/>
      <c r="AE303" s="295"/>
      <c r="AF303" s="400"/>
      <c r="AG303" s="396"/>
      <c r="AI303" s="398"/>
      <c r="AJ303" s="398"/>
      <c r="AK303" s="398"/>
    </row>
    <row r="304" spans="1:37" ht="13.5">
      <c r="A304" s="323" t="s">
        <v>128</v>
      </c>
      <c r="B304" s="324" t="str">
        <f>IF(B305="","",IF(B305=D305,"△",IF(B305&gt;D305,"○","×")))</f>
        <v>○</v>
      </c>
      <c r="C304" s="324"/>
      <c r="D304" s="325"/>
      <c r="E304" s="340" t="str">
        <f>IF(E305="","",IF(E305=G305,"△",IF(E305&gt;G305,"○","×")))</f>
        <v>○</v>
      </c>
      <c r="F304" s="324"/>
      <c r="G304" s="325"/>
      <c r="H304" s="340" t="str">
        <f>IF(H305="","",IF(H305=J305,"△",IF(H305&gt;J305,"○","×")))</f>
        <v>×</v>
      </c>
      <c r="I304" s="324"/>
      <c r="J304" s="325"/>
      <c r="K304" s="340" t="str">
        <f>IF(K305="","",IF(K305=M305,"△",IF(K305&gt;M305,"○","×")))</f>
        <v>×</v>
      </c>
      <c r="L304" s="324"/>
      <c r="M304" s="325"/>
      <c r="N304" s="326"/>
      <c r="O304" s="327"/>
      <c r="P304" s="328"/>
      <c r="Q304" s="331" t="str">
        <f>IF(Q305="","",IF(Q305=S305,"△",IF(Q305&gt;S305,"○","×")))</f>
        <v>×</v>
      </c>
      <c r="R304" s="332"/>
      <c r="S304" s="333"/>
      <c r="T304" s="465"/>
      <c r="U304" s="466"/>
      <c r="V304" s="467"/>
      <c r="W304" s="410" t="s">
        <v>0</v>
      </c>
      <c r="X304" s="411"/>
      <c r="Y304" s="412"/>
      <c r="Z304" s="413">
        <f>COUNTIF(B304:Y305,"○")</f>
        <v>2</v>
      </c>
      <c r="AA304" s="414">
        <f>COUNTIF(B304:Y305,"×")</f>
        <v>3</v>
      </c>
      <c r="AB304" s="415">
        <f>COUNTIF(B304:Y305,"△")</f>
        <v>0</v>
      </c>
      <c r="AC304" s="416">
        <f>Z304*3+AB304</f>
        <v>6</v>
      </c>
      <c r="AD304" s="322">
        <f>SUM(E305,H305,K305,B305,Q305,T305,W305)</f>
        <v>10</v>
      </c>
      <c r="AE304" s="337">
        <f>SUM(G305,J305,M305,D305,S305,V305,Y305)</f>
        <v>13</v>
      </c>
      <c r="AF304" s="415">
        <f>AD304-AE304</f>
        <v>-3</v>
      </c>
      <c r="AG304" s="381">
        <v>4</v>
      </c>
      <c r="AI304" s="397" t="s">
        <v>0</v>
      </c>
      <c r="AJ304" s="397" t="s">
        <v>0</v>
      </c>
      <c r="AK304" s="397" t="s">
        <v>0</v>
      </c>
    </row>
    <row r="305" spans="1:37" ht="13.5">
      <c r="A305" s="304"/>
      <c r="B305" s="138">
        <v>1</v>
      </c>
      <c r="C305" s="141"/>
      <c r="D305" s="139">
        <v>0</v>
      </c>
      <c r="E305" s="140">
        <v>5</v>
      </c>
      <c r="F305" s="141"/>
      <c r="G305" s="139">
        <v>1</v>
      </c>
      <c r="H305" s="140">
        <v>2</v>
      </c>
      <c r="I305" s="141"/>
      <c r="J305" s="139">
        <v>5</v>
      </c>
      <c r="K305" s="140">
        <v>1</v>
      </c>
      <c r="L305" s="141"/>
      <c r="M305" s="139">
        <v>3</v>
      </c>
      <c r="N305" s="329"/>
      <c r="O305" s="307"/>
      <c r="P305" s="308"/>
      <c r="Q305" s="144">
        <f>P307</f>
        <v>1</v>
      </c>
      <c r="R305" s="145"/>
      <c r="S305" s="146">
        <f>N307</f>
        <v>4</v>
      </c>
      <c r="T305" s="159">
        <f>P309</f>
        <v>0</v>
      </c>
      <c r="U305" s="160"/>
      <c r="V305" s="161">
        <f>N309</f>
        <v>0</v>
      </c>
      <c r="W305" s="52"/>
      <c r="X305" s="65">
        <f>IF(W305="","",IF(W305=Y305,"△",IF(W305&gt;Y305,"○","×")))</f>
      </c>
      <c r="Y305" s="54"/>
      <c r="Z305" s="405"/>
      <c r="AA305" s="407"/>
      <c r="AB305" s="400"/>
      <c r="AC305" s="409"/>
      <c r="AD305" s="302"/>
      <c r="AE305" s="295"/>
      <c r="AF305" s="400"/>
      <c r="AG305" s="396"/>
      <c r="AI305" s="398"/>
      <c r="AJ305" s="398"/>
      <c r="AK305" s="398"/>
    </row>
    <row r="306" spans="1:37" ht="13.5">
      <c r="A306" s="323" t="s">
        <v>108</v>
      </c>
      <c r="B306" s="313" t="str">
        <f>IF(B307="","",IF(B307=D307,"△",IF(B307&gt;D307,"○","×")))</f>
        <v>△</v>
      </c>
      <c r="C306" s="313"/>
      <c r="D306" s="314"/>
      <c r="E306" s="360" t="str">
        <f>IF(E307="","",IF(E307=G307,"△",IF(E307&gt;G307,"○","×")))</f>
        <v>○</v>
      </c>
      <c r="F306" s="313"/>
      <c r="G306" s="314"/>
      <c r="H306" s="360" t="str">
        <f>IF(H307="","",IF(H307=J307,"△",IF(H307&gt;J307,"○","×")))</f>
        <v>×</v>
      </c>
      <c r="I306" s="313"/>
      <c r="J306" s="314"/>
      <c r="K306" s="360" t="str">
        <f>IF(K307="","",IF(K307=M307,"△",IF(K307&gt;M307,"○","×")))</f>
        <v>○</v>
      </c>
      <c r="L306" s="313"/>
      <c r="M306" s="314"/>
      <c r="N306" s="360" t="str">
        <f>IF(N307="","",IF(N307=P307,"△",IF(N307&gt;P307,"○","×")))</f>
        <v>○</v>
      </c>
      <c r="O306" s="313"/>
      <c r="P306" s="314"/>
      <c r="Q306" s="432"/>
      <c r="R306" s="433"/>
      <c r="S306" s="434"/>
      <c r="T306" s="468"/>
      <c r="U306" s="469"/>
      <c r="V306" s="470"/>
      <c r="W306" s="410" t="s">
        <v>0</v>
      </c>
      <c r="X306" s="411"/>
      <c r="Y306" s="412"/>
      <c r="Z306" s="413">
        <f>COUNTIF(B306:Y307,"○")</f>
        <v>3</v>
      </c>
      <c r="AA306" s="414">
        <f>COUNTIF(B306:Y307,"×")</f>
        <v>1</v>
      </c>
      <c r="AB306" s="415">
        <f>COUNTIF(B306:Y307,"△")</f>
        <v>1</v>
      </c>
      <c r="AC306" s="416">
        <f>Z306*3+AB306</f>
        <v>10</v>
      </c>
      <c r="AD306" s="322">
        <f>SUM(E307,H307,K307,N307,B307,T307,W307)</f>
        <v>13</v>
      </c>
      <c r="AE306" s="337">
        <f>SUM(G307,J307,M307,P307,D307,V307,Y307)</f>
        <v>6</v>
      </c>
      <c r="AF306" s="415">
        <f>AD306-AE306</f>
        <v>7</v>
      </c>
      <c r="AG306" s="381">
        <v>1</v>
      </c>
      <c r="AI306" s="397" t="s">
        <v>0</v>
      </c>
      <c r="AJ306" s="397" t="s">
        <v>0</v>
      </c>
      <c r="AK306" s="397" t="s">
        <v>0</v>
      </c>
    </row>
    <row r="307" spans="1:37" ht="13.5">
      <c r="A307" s="304"/>
      <c r="B307" s="147">
        <v>1</v>
      </c>
      <c r="C307" s="133"/>
      <c r="D307" s="148">
        <v>1</v>
      </c>
      <c r="E307" s="140">
        <v>5</v>
      </c>
      <c r="F307" s="141"/>
      <c r="G307" s="139">
        <v>1</v>
      </c>
      <c r="H307" s="140">
        <v>1</v>
      </c>
      <c r="I307" s="141"/>
      <c r="J307" s="139">
        <v>2</v>
      </c>
      <c r="K307" s="140">
        <v>2</v>
      </c>
      <c r="L307" s="141"/>
      <c r="M307" s="139">
        <v>1</v>
      </c>
      <c r="N307" s="140">
        <v>4</v>
      </c>
      <c r="O307" s="141"/>
      <c r="P307" s="139">
        <v>1</v>
      </c>
      <c r="Q307" s="432"/>
      <c r="R307" s="433"/>
      <c r="S307" s="434"/>
      <c r="T307" s="159">
        <f>S309</f>
        <v>0</v>
      </c>
      <c r="U307" s="160"/>
      <c r="V307" s="161">
        <f>Q309</f>
        <v>0</v>
      </c>
      <c r="W307" s="47"/>
      <c r="X307" s="63">
        <f>IF(W307="","",IF(W307=Y307,"△",IF(W307&gt;Y307,"○","×")))</f>
      </c>
      <c r="Y307" s="54"/>
      <c r="Z307" s="405"/>
      <c r="AA307" s="407"/>
      <c r="AB307" s="400"/>
      <c r="AC307" s="409"/>
      <c r="AD307" s="302"/>
      <c r="AE307" s="295"/>
      <c r="AF307" s="400"/>
      <c r="AG307" s="396"/>
      <c r="AI307" s="398"/>
      <c r="AJ307" s="398"/>
      <c r="AK307" s="398"/>
    </row>
    <row r="308" spans="1:37" ht="13.5">
      <c r="A308" s="323"/>
      <c r="B308" s="324"/>
      <c r="C308" s="324"/>
      <c r="D308" s="325"/>
      <c r="E308" s="340"/>
      <c r="F308" s="324"/>
      <c r="G308" s="325"/>
      <c r="H308" s="340"/>
      <c r="I308" s="324"/>
      <c r="J308" s="325"/>
      <c r="K308" s="340"/>
      <c r="L308" s="324"/>
      <c r="M308" s="325"/>
      <c r="N308" s="340"/>
      <c r="O308" s="324"/>
      <c r="P308" s="325"/>
      <c r="Q308" s="484" t="s">
        <v>0</v>
      </c>
      <c r="R308" s="460"/>
      <c r="S308" s="461"/>
      <c r="T308" s="436"/>
      <c r="U308" s="437"/>
      <c r="V308" s="438"/>
      <c r="W308" s="410" t="s">
        <v>0</v>
      </c>
      <c r="X308" s="411"/>
      <c r="Y308" s="412"/>
      <c r="Z308" s="413">
        <f>COUNTIF(B308:Y309,"○")</f>
        <v>0</v>
      </c>
      <c r="AA308" s="414">
        <f>COUNTIF(B308:Y309,"×")</f>
        <v>0</v>
      </c>
      <c r="AB308" s="415">
        <f>COUNTIF(B308:Y309,"△")</f>
        <v>0</v>
      </c>
      <c r="AC308" s="416">
        <f>Z308*3+AB308</f>
        <v>0</v>
      </c>
      <c r="AD308" s="322">
        <f>SUM(E309,H309,K309,N309,Q309,B309,W309)</f>
        <v>0</v>
      </c>
      <c r="AE308" s="337">
        <f>SUM(G309,J309,M309,P309,S309,D309,Y309)</f>
        <v>0</v>
      </c>
      <c r="AF308" s="415">
        <f>AD308-AE308</f>
        <v>0</v>
      </c>
      <c r="AG308" s="416"/>
      <c r="AI308" s="397" t="s">
        <v>0</v>
      </c>
      <c r="AJ308" s="397" t="s">
        <v>0</v>
      </c>
      <c r="AK308" s="397" t="s">
        <v>0</v>
      </c>
    </row>
    <row r="309" spans="1:37" ht="14.25" thickBot="1">
      <c r="A309" s="367"/>
      <c r="B309" s="149"/>
      <c r="C309" s="150"/>
      <c r="D309" s="151"/>
      <c r="E309" s="152"/>
      <c r="F309" s="150"/>
      <c r="G309" s="151"/>
      <c r="H309" s="152"/>
      <c r="I309" s="150"/>
      <c r="J309" s="151"/>
      <c r="K309" s="152"/>
      <c r="L309" s="150"/>
      <c r="M309" s="151"/>
      <c r="N309" s="152"/>
      <c r="O309" s="150"/>
      <c r="P309" s="151"/>
      <c r="Q309" s="162"/>
      <c r="R309" s="163"/>
      <c r="S309" s="164"/>
      <c r="T309" s="439"/>
      <c r="U309" s="440"/>
      <c r="V309" s="441"/>
      <c r="W309" s="47"/>
      <c r="X309" s="63">
        <f>IF(W309="","",IF(W309=Y309,"△",IF(W309&gt;Y309,"○","×")))</f>
      </c>
      <c r="Y309" s="54"/>
      <c r="Z309" s="405"/>
      <c r="AA309" s="407"/>
      <c r="AB309" s="400"/>
      <c r="AC309" s="409"/>
      <c r="AD309" s="302"/>
      <c r="AE309" s="295"/>
      <c r="AF309" s="400"/>
      <c r="AG309" s="409"/>
      <c r="AI309" s="398"/>
      <c r="AJ309" s="398"/>
      <c r="AK309" s="398"/>
    </row>
    <row r="310" spans="1:37" ht="13.5">
      <c r="A310" s="368" t="s">
        <v>0</v>
      </c>
      <c r="B310" s="417" t="s">
        <v>0</v>
      </c>
      <c r="C310" s="411"/>
      <c r="D310" s="418"/>
      <c r="E310" s="410" t="s">
        <v>0</v>
      </c>
      <c r="F310" s="411"/>
      <c r="G310" s="418"/>
      <c r="H310" s="410" t="s">
        <v>0</v>
      </c>
      <c r="I310" s="411"/>
      <c r="J310" s="418"/>
      <c r="K310" s="410" t="s">
        <v>0</v>
      </c>
      <c r="L310" s="411"/>
      <c r="M310" s="418"/>
      <c r="N310" s="410" t="s">
        <v>0</v>
      </c>
      <c r="O310" s="411"/>
      <c r="P310" s="418"/>
      <c r="Q310" s="410" t="s">
        <v>0</v>
      </c>
      <c r="R310" s="411"/>
      <c r="S310" s="418"/>
      <c r="T310" s="410" t="s">
        <v>0</v>
      </c>
      <c r="U310" s="411"/>
      <c r="V310" s="418"/>
      <c r="W310" s="421"/>
      <c r="X310" s="422"/>
      <c r="Y310" s="423"/>
      <c r="Z310" s="413">
        <f>COUNTIF(B310:Y311,"○")</f>
        <v>0</v>
      </c>
      <c r="AA310" s="414">
        <f>COUNTIF(B310:Y311,"×")</f>
        <v>0</v>
      </c>
      <c r="AB310" s="415">
        <f>COUNTIF(B310:Y311,"△")</f>
        <v>0</v>
      </c>
      <c r="AC310" s="416">
        <f>Z310*3+AB310</f>
        <v>0</v>
      </c>
      <c r="AD310" s="322">
        <f>SUM(E311,H311,K311,N311,Q311,T311,B311)</f>
        <v>0</v>
      </c>
      <c r="AE310" s="337">
        <f>SUM(G311,J311,M311,P311,S311,V311,D311)</f>
        <v>0</v>
      </c>
      <c r="AF310" s="415">
        <f>AD310-AE310</f>
        <v>0</v>
      </c>
      <c r="AG310" s="416" t="s">
        <v>0</v>
      </c>
      <c r="AI310" s="397" t="s">
        <v>0</v>
      </c>
      <c r="AJ310" s="397" t="s">
        <v>0</v>
      </c>
      <c r="AK310" s="397" t="s">
        <v>0</v>
      </c>
    </row>
    <row r="311" spans="1:37" ht="14.25" thickBot="1">
      <c r="A311" s="369"/>
      <c r="B311" s="55">
        <f>IF(Y297="","",Y297)</f>
      </c>
      <c r="C311" s="61">
        <f>IF(B311="","",IF(B311=D311,"△",IF(B311&gt;D311,"○","×")))</f>
      </c>
      <c r="D311" s="57">
        <f>IF(W297="","",W297)</f>
      </c>
      <c r="E311" s="58">
        <f>IF(Y299="","",Y299)</f>
      </c>
      <c r="F311" s="66">
        <f>IF(E311="","",IF(E311=G311,"△",IF(E311&gt;G311,"○","×")))</f>
      </c>
      <c r="G311" s="57">
        <f>IF(W299="","",W299)</f>
      </c>
      <c r="H311" s="58">
        <f>IF(Y301="","",Y301)</f>
      </c>
      <c r="I311" s="61">
        <f>IF(H311="","",IF(H311=J311,"△",IF(H311&gt;J311,"○","×")))</f>
      </c>
      <c r="J311" s="57">
        <f>IF(W301="","",W301)</f>
      </c>
      <c r="K311" s="58">
        <f>IF(Y303="","",Y303)</f>
      </c>
      <c r="L311" s="66">
        <f>IF(K311="","",IF(K311=M311,"△",IF(K311&gt;M311,"○","×")))</f>
      </c>
      <c r="M311" s="57">
        <f>IF(W303="","",W303)</f>
      </c>
      <c r="N311" s="58">
        <f>IF(Y305="","",Y305)</f>
      </c>
      <c r="O311" s="66">
        <f>IF(N311="","",IF(N311=P311,"△",IF(N311&gt;P311,"○","×")))</f>
      </c>
      <c r="P311" s="57">
        <f>IF(W305="","",W305)</f>
      </c>
      <c r="Q311" s="58">
        <f>IF(Y307="","",Y307)</f>
      </c>
      <c r="R311" s="66">
        <f>IF(Q311="","",IF(Q311=S311,"△",IF(Q311&gt;S311,"○","×")))</f>
      </c>
      <c r="S311" s="57">
        <f>IF(W307="","",W307)</f>
      </c>
      <c r="T311" s="58">
        <f>IF(Y309="","",Y309)</f>
      </c>
      <c r="U311" s="66">
        <f>IF(T311="","",IF(T311=V311,"△",IF(T311&gt;V311,"○","×")))</f>
      </c>
      <c r="V311" s="57">
        <f>IF(W309="","",W309)</f>
      </c>
      <c r="W311" s="424"/>
      <c r="X311" s="425"/>
      <c r="Y311" s="426"/>
      <c r="Z311" s="427"/>
      <c r="AA311" s="419"/>
      <c r="AB311" s="420"/>
      <c r="AC311" s="428"/>
      <c r="AD311" s="380"/>
      <c r="AE311" s="372"/>
      <c r="AF311" s="420"/>
      <c r="AG311" s="428"/>
      <c r="AI311" s="398"/>
      <c r="AJ311" s="398"/>
      <c r="AK311" s="398"/>
    </row>
    <row r="312" spans="26:33" ht="13.5">
      <c r="Z312" s="174"/>
      <c r="AA312" s="174"/>
      <c r="AB312" s="174"/>
      <c r="AC312" s="174"/>
      <c r="AD312" s="174"/>
      <c r="AE312" s="174"/>
      <c r="AF312" s="174"/>
      <c r="AG312" s="174"/>
    </row>
    <row r="313" spans="1:33" ht="18.75" customHeight="1">
      <c r="A313" s="2">
        <v>4</v>
      </c>
      <c r="B313" s="2" t="s">
        <v>4</v>
      </c>
      <c r="C313" s="272" t="s">
        <v>29</v>
      </c>
      <c r="D313" s="272"/>
      <c r="E313" s="3" t="s">
        <v>24</v>
      </c>
      <c r="F313" s="24"/>
      <c r="G313" s="4"/>
      <c r="H313" s="273" t="s">
        <v>0</v>
      </c>
      <c r="I313" s="273"/>
      <c r="J313" s="273"/>
      <c r="K313" s="273"/>
      <c r="L313" s="25"/>
      <c r="M313" s="4"/>
      <c r="N313" s="4"/>
      <c r="O313" s="25"/>
      <c r="P313" s="4"/>
      <c r="Q313" s="4"/>
      <c r="R313" s="25"/>
      <c r="S313" s="4"/>
      <c r="T313" s="4"/>
      <c r="U313" s="25"/>
      <c r="V313" s="4"/>
      <c r="W313" s="4"/>
      <c r="X313" s="25"/>
      <c r="Y313" s="4"/>
      <c r="Z313" s="176"/>
      <c r="AA313" s="176"/>
      <c r="AB313" s="176"/>
      <c r="AC313" s="176"/>
      <c r="AD313" s="174"/>
      <c r="AE313" s="174"/>
      <c r="AF313" s="174"/>
      <c r="AG313" s="174"/>
    </row>
    <row r="314" spans="1:40" ht="11.25" customHeight="1" thickBot="1">
      <c r="A314" s="4"/>
      <c r="B314" s="4"/>
      <c r="C314" s="25"/>
      <c r="D314" s="4"/>
      <c r="E314" s="4"/>
      <c r="F314" s="25"/>
      <c r="G314" s="4"/>
      <c r="H314" s="4"/>
      <c r="I314" s="25"/>
      <c r="J314" s="4"/>
      <c r="K314" s="4"/>
      <c r="L314" s="25"/>
      <c r="M314" s="4"/>
      <c r="N314" s="4"/>
      <c r="O314" s="25"/>
      <c r="P314" s="4"/>
      <c r="Q314" s="5"/>
      <c r="R314" s="29"/>
      <c r="S314" s="5"/>
      <c r="T314" s="5"/>
      <c r="U314" s="29"/>
      <c r="V314" s="5"/>
      <c r="W314" s="5"/>
      <c r="X314" s="29"/>
      <c r="Y314" s="6"/>
      <c r="Z314" s="177"/>
      <c r="AA314" s="178" t="s">
        <v>7</v>
      </c>
      <c r="AB314" s="178">
        <v>15</v>
      </c>
      <c r="AC314" s="179" t="s">
        <v>8</v>
      </c>
      <c r="AD314" s="174"/>
      <c r="AE314" s="174"/>
      <c r="AF314" s="174"/>
      <c r="AG314" s="174"/>
      <c r="AI314" s="383" t="s">
        <v>25</v>
      </c>
      <c r="AJ314" s="383"/>
      <c r="AK314" s="383"/>
      <c r="AL314" s="7"/>
      <c r="AM314" s="7"/>
      <c r="AN314" s="7"/>
    </row>
    <row r="315" spans="1:33" ht="14.25" thickBot="1">
      <c r="A315" s="8">
        <v>6</v>
      </c>
      <c r="B315" s="4" t="s">
        <v>26</v>
      </c>
      <c r="C315" s="25"/>
      <c r="D315" s="4"/>
      <c r="E315" s="4"/>
      <c r="F315" s="25"/>
      <c r="G315" s="4"/>
      <c r="H315" s="4"/>
      <c r="I315" s="25"/>
      <c r="J315" s="4"/>
      <c r="K315" s="4"/>
      <c r="L315" s="25"/>
      <c r="M315" s="4"/>
      <c r="N315" s="9"/>
      <c r="O315" s="25"/>
      <c r="P315" s="257" t="s">
        <v>11</v>
      </c>
      <c r="Q315" s="257"/>
      <c r="R315" s="257"/>
      <c r="S315" s="257"/>
      <c r="T315" s="44">
        <v>15</v>
      </c>
      <c r="U315" s="25"/>
      <c r="V315" s="258" t="s">
        <v>12</v>
      </c>
      <c r="W315" s="258"/>
      <c r="X315" s="258"/>
      <c r="Y315" s="10">
        <v>0</v>
      </c>
      <c r="Z315" s="176"/>
      <c r="AA315" s="176"/>
      <c r="AB315" s="176"/>
      <c r="AC315" s="176"/>
      <c r="AD315" s="174"/>
      <c r="AE315" s="174"/>
      <c r="AF315" s="174"/>
      <c r="AG315" s="174"/>
    </row>
    <row r="316" spans="1:37" ht="13.5" customHeight="1">
      <c r="A316" s="274"/>
      <c r="B316" s="276" t="str">
        <f>A318</f>
        <v>英賀保B</v>
      </c>
      <c r="C316" s="259"/>
      <c r="D316" s="259"/>
      <c r="E316" s="259" t="str">
        <f>A320</f>
        <v>城北B</v>
      </c>
      <c r="F316" s="259"/>
      <c r="G316" s="259"/>
      <c r="H316" s="259" t="str">
        <f>A322</f>
        <v>白浜B</v>
      </c>
      <c r="I316" s="259"/>
      <c r="J316" s="259"/>
      <c r="K316" s="259" t="str">
        <f>A324</f>
        <v>広畑B</v>
      </c>
      <c r="L316" s="259"/>
      <c r="M316" s="259"/>
      <c r="N316" s="259" t="str">
        <f>A326</f>
        <v>香寺B</v>
      </c>
      <c r="O316" s="259"/>
      <c r="P316" s="259"/>
      <c r="Q316" s="278" t="str">
        <f>A328</f>
        <v>白鷺B</v>
      </c>
      <c r="R316" s="278"/>
      <c r="S316" s="278"/>
      <c r="T316" s="454"/>
      <c r="U316" s="454"/>
      <c r="V316" s="454"/>
      <c r="W316" s="280" t="s">
        <v>0</v>
      </c>
      <c r="X316" s="281"/>
      <c r="Y316" s="282"/>
      <c r="Z316" s="387" t="s">
        <v>13</v>
      </c>
      <c r="AA316" s="389" t="s">
        <v>14</v>
      </c>
      <c r="AB316" s="391" t="s">
        <v>15</v>
      </c>
      <c r="AC316" s="393" t="s">
        <v>16</v>
      </c>
      <c r="AD316" s="387" t="s">
        <v>17</v>
      </c>
      <c r="AE316" s="389" t="s">
        <v>18</v>
      </c>
      <c r="AF316" s="391" t="s">
        <v>19</v>
      </c>
      <c r="AG316" s="261" t="s">
        <v>2</v>
      </c>
      <c r="AI316" s="384" t="s">
        <v>20</v>
      </c>
      <c r="AJ316" s="384" t="s">
        <v>21</v>
      </c>
      <c r="AK316" s="384" t="s">
        <v>22</v>
      </c>
    </row>
    <row r="317" spans="1:37" ht="14.25" thickBot="1">
      <c r="A317" s="275"/>
      <c r="B317" s="277"/>
      <c r="C317" s="260"/>
      <c r="D317" s="260"/>
      <c r="E317" s="260"/>
      <c r="F317" s="260"/>
      <c r="G317" s="260"/>
      <c r="H317" s="260"/>
      <c r="I317" s="260"/>
      <c r="J317" s="260"/>
      <c r="K317" s="260"/>
      <c r="L317" s="260"/>
      <c r="M317" s="260"/>
      <c r="N317" s="260"/>
      <c r="O317" s="260"/>
      <c r="P317" s="260"/>
      <c r="Q317" s="279"/>
      <c r="R317" s="279"/>
      <c r="S317" s="279"/>
      <c r="T317" s="455"/>
      <c r="U317" s="455"/>
      <c r="V317" s="455"/>
      <c r="W317" s="283"/>
      <c r="X317" s="284"/>
      <c r="Y317" s="285"/>
      <c r="Z317" s="388"/>
      <c r="AA317" s="390"/>
      <c r="AB317" s="392"/>
      <c r="AC317" s="394"/>
      <c r="AD317" s="388"/>
      <c r="AE317" s="390"/>
      <c r="AF317" s="392"/>
      <c r="AG317" s="262"/>
      <c r="AI317" s="385"/>
      <c r="AJ317" s="385"/>
      <c r="AK317" s="385"/>
    </row>
    <row r="318" spans="1:37" ht="13.5">
      <c r="A318" s="303" t="s">
        <v>121</v>
      </c>
      <c r="B318" s="305"/>
      <c r="C318" s="305"/>
      <c r="D318" s="306"/>
      <c r="E318" s="309" t="str">
        <f>IF(E319="","",IF(E319=G319,"△",IF(E319&gt;G319,"○","×")))</f>
        <v>△</v>
      </c>
      <c r="F318" s="310"/>
      <c r="G318" s="311"/>
      <c r="H318" s="312" t="str">
        <f>IF(H319="","",IF(H319=J319,"△",IF(H319&gt;J319,"○","×")))</f>
        <v>×</v>
      </c>
      <c r="I318" s="313"/>
      <c r="J318" s="314"/>
      <c r="K318" s="309" t="str">
        <f>IF(K319="","",IF(K319=M319,"△",IF(K319&gt;M319,"○","×")))</f>
        <v>×</v>
      </c>
      <c r="L318" s="310"/>
      <c r="M318" s="311"/>
      <c r="N318" s="286" t="str">
        <f>IF(N319="","",IF(N319=P319,"△",IF(N319&gt;P319,"○","×")))</f>
        <v>×</v>
      </c>
      <c r="O318" s="287"/>
      <c r="P318" s="288"/>
      <c r="Q318" s="429" t="str">
        <f>IF(Q319="","",IF(Q319=S319,"△",IF(Q319&gt;S319,"○","×")))</f>
        <v>△</v>
      </c>
      <c r="R318" s="430"/>
      <c r="S318" s="431"/>
      <c r="T318" s="456"/>
      <c r="U318" s="457"/>
      <c r="V318" s="458"/>
      <c r="W318" s="401" t="s">
        <v>0</v>
      </c>
      <c r="X318" s="402"/>
      <c r="Y318" s="403"/>
      <c r="Z318" s="404">
        <f>COUNTIF(B318:Y319,"○")</f>
        <v>0</v>
      </c>
      <c r="AA318" s="406">
        <f>COUNTIF(B318:Y319,"×")</f>
        <v>3</v>
      </c>
      <c r="AB318" s="399">
        <f>COUNTIF(B318:Y319,"△")</f>
        <v>2</v>
      </c>
      <c r="AC318" s="408">
        <f>Z318*3+AB318</f>
        <v>2</v>
      </c>
      <c r="AD318" s="301">
        <f>SUM(E319,H319,K319,N319,Q319,T319,W319)</f>
        <v>2</v>
      </c>
      <c r="AE318" s="294">
        <f>SUM(G319,J319,M319,P319,S319,V319,Y319)</f>
        <v>10</v>
      </c>
      <c r="AF318" s="399">
        <f>AD318-AE318</f>
        <v>-8</v>
      </c>
      <c r="AG318" s="395">
        <v>5</v>
      </c>
      <c r="AI318" s="397" t="s">
        <v>0</v>
      </c>
      <c r="AJ318" s="397" t="s">
        <v>0</v>
      </c>
      <c r="AK318" s="397" t="s">
        <v>0</v>
      </c>
    </row>
    <row r="319" spans="1:37" ht="13.5">
      <c r="A319" s="304"/>
      <c r="B319" s="307"/>
      <c r="C319" s="307"/>
      <c r="D319" s="308"/>
      <c r="E319" s="132">
        <f>D321</f>
        <v>0</v>
      </c>
      <c r="F319" s="133"/>
      <c r="G319" s="134">
        <f>B321</f>
        <v>0</v>
      </c>
      <c r="H319" s="132">
        <f>D323</f>
        <v>0</v>
      </c>
      <c r="I319" s="133"/>
      <c r="J319" s="134">
        <f>B323</f>
        <v>3</v>
      </c>
      <c r="K319" s="132">
        <f>D325</f>
        <v>2</v>
      </c>
      <c r="L319" s="133"/>
      <c r="M319" s="134">
        <f>B325</f>
        <v>4</v>
      </c>
      <c r="N319" s="132">
        <f>D327</f>
        <v>0</v>
      </c>
      <c r="O319" s="133"/>
      <c r="P319" s="134">
        <f>B327</f>
        <v>3</v>
      </c>
      <c r="Q319" s="135">
        <f>D329</f>
        <v>0</v>
      </c>
      <c r="R319" s="136"/>
      <c r="S319" s="137">
        <f>B329</f>
        <v>0</v>
      </c>
      <c r="T319" s="156">
        <f>D331</f>
        <v>0</v>
      </c>
      <c r="U319" s="157"/>
      <c r="V319" s="158">
        <f>B331</f>
        <v>0</v>
      </c>
      <c r="W319" s="47"/>
      <c r="X319" s="63">
        <f>IF(W319="","",IF(W319=Y319,"△",IF(W319&gt;Y319,"○","×")))</f>
      </c>
      <c r="Y319" s="49"/>
      <c r="Z319" s="405"/>
      <c r="AA319" s="407"/>
      <c r="AB319" s="400"/>
      <c r="AC319" s="409"/>
      <c r="AD319" s="302"/>
      <c r="AE319" s="295"/>
      <c r="AF319" s="400"/>
      <c r="AG319" s="396"/>
      <c r="AI319" s="398"/>
      <c r="AJ319" s="398"/>
      <c r="AK319" s="398"/>
    </row>
    <row r="320" spans="1:37" ht="13.5">
      <c r="A320" s="323" t="s">
        <v>115</v>
      </c>
      <c r="B320" s="324" t="str">
        <f>IF(B321="","",IF(B321=D321,"△",IF(B321&gt;D321,"○","×")))</f>
        <v>△</v>
      </c>
      <c r="C320" s="324"/>
      <c r="D320" s="325"/>
      <c r="E320" s="326"/>
      <c r="F320" s="327"/>
      <c r="G320" s="328"/>
      <c r="H320" s="330" t="str">
        <f>IF(H321="","",IF(H321=J321,"△",IF(H321&gt;J321,"○","×")))</f>
        <v>×</v>
      </c>
      <c r="I320" s="324"/>
      <c r="J320" s="325"/>
      <c r="K320" s="330" t="str">
        <f>IF(K321="","",IF(K321=M321,"△",IF(K321&gt;M321,"○","×")))</f>
        <v>×</v>
      </c>
      <c r="L320" s="324"/>
      <c r="M320" s="325"/>
      <c r="N320" s="330" t="str">
        <f>IF(N321="","",IF(N321=P321,"△",IF(N321&gt;P321,"○","×")))</f>
        <v>×</v>
      </c>
      <c r="O320" s="324"/>
      <c r="P320" s="325"/>
      <c r="Q320" s="331" t="str">
        <f>IF(Q321="","",IF(Q321=S321,"△",IF(Q321&gt;S321,"○","×")))</f>
        <v>×</v>
      </c>
      <c r="R320" s="332"/>
      <c r="S320" s="333"/>
      <c r="T320" s="459"/>
      <c r="U320" s="460"/>
      <c r="V320" s="461"/>
      <c r="W320" s="410" t="s">
        <v>0</v>
      </c>
      <c r="X320" s="411"/>
      <c r="Y320" s="412"/>
      <c r="Z320" s="413">
        <f>COUNTIF(B320:Y321,"○")</f>
        <v>0</v>
      </c>
      <c r="AA320" s="414">
        <f>COUNTIF(B320:Y321,"×")</f>
        <v>4</v>
      </c>
      <c r="AB320" s="415">
        <f>COUNTIF(B320:Y321,"△")</f>
        <v>1</v>
      </c>
      <c r="AC320" s="416">
        <f>Z320*3+AB320</f>
        <v>1</v>
      </c>
      <c r="AD320" s="322">
        <f>SUM(B321,E321,H321,K321,N321,Q321,T321,W321)</f>
        <v>5</v>
      </c>
      <c r="AE320" s="337">
        <f>SUM(D321,J321,M321,P321,S321,V321,Y321)</f>
        <v>14</v>
      </c>
      <c r="AF320" s="415">
        <f>AD320-AE320</f>
        <v>-9</v>
      </c>
      <c r="AG320" s="381">
        <v>6</v>
      </c>
      <c r="AI320" s="397" t="s">
        <v>0</v>
      </c>
      <c r="AJ320" s="397" t="s">
        <v>0</v>
      </c>
      <c r="AK320" s="397" t="s">
        <v>0</v>
      </c>
    </row>
    <row r="321" spans="1:37" ht="13.5">
      <c r="A321" s="304"/>
      <c r="B321" s="138">
        <v>0</v>
      </c>
      <c r="C321" s="133"/>
      <c r="D321" s="139">
        <v>0</v>
      </c>
      <c r="E321" s="329"/>
      <c r="F321" s="307"/>
      <c r="G321" s="308"/>
      <c r="H321" s="132">
        <f>G323</f>
        <v>0</v>
      </c>
      <c r="I321" s="133"/>
      <c r="J321" s="134">
        <f>E323</f>
        <v>2</v>
      </c>
      <c r="K321" s="132">
        <f>G325</f>
        <v>1</v>
      </c>
      <c r="L321" s="133"/>
      <c r="M321" s="134">
        <f>E325</f>
        <v>5</v>
      </c>
      <c r="N321" s="132">
        <f>G327</f>
        <v>2</v>
      </c>
      <c r="O321" s="133"/>
      <c r="P321" s="134">
        <f>E327</f>
        <v>3</v>
      </c>
      <c r="Q321" s="135">
        <f>G329</f>
        <v>2</v>
      </c>
      <c r="R321" s="136"/>
      <c r="S321" s="137">
        <f>E329</f>
        <v>4</v>
      </c>
      <c r="T321" s="156">
        <f>G331</f>
        <v>0</v>
      </c>
      <c r="U321" s="157"/>
      <c r="V321" s="158">
        <f>E331</f>
        <v>0</v>
      </c>
      <c r="W321" s="47"/>
      <c r="X321" s="63">
        <f>IF(W321="","",IF(W321=Y321,"△",IF(W321&gt;Y321,"○","×")))</f>
      </c>
      <c r="Y321" s="49"/>
      <c r="Z321" s="405"/>
      <c r="AA321" s="407"/>
      <c r="AB321" s="400"/>
      <c r="AC321" s="409"/>
      <c r="AD321" s="302"/>
      <c r="AE321" s="295"/>
      <c r="AF321" s="400"/>
      <c r="AG321" s="396"/>
      <c r="AI321" s="398"/>
      <c r="AJ321" s="398"/>
      <c r="AK321" s="398"/>
    </row>
    <row r="322" spans="1:37" ht="13.5">
      <c r="A322" s="323" t="s">
        <v>119</v>
      </c>
      <c r="B322" s="324" t="str">
        <f>IF(B323="","",IF(B323=D323,"△",IF(B323&gt;D323,"○","×")))</f>
        <v>○</v>
      </c>
      <c r="C322" s="324"/>
      <c r="D322" s="325"/>
      <c r="E322" s="340" t="str">
        <f>IF(E323="","",IF(E323=G323,"△",IF(E323&gt;G323,"○","×")))</f>
        <v>○</v>
      </c>
      <c r="F322" s="324"/>
      <c r="G322" s="325"/>
      <c r="H322" s="341"/>
      <c r="I322" s="342"/>
      <c r="J322" s="343"/>
      <c r="K322" s="330" t="str">
        <f>IF(K323="","",IF(K323=M323,"△",IF(K323&gt;M323,"○","×")))</f>
        <v>×</v>
      </c>
      <c r="L322" s="324"/>
      <c r="M322" s="325"/>
      <c r="N322" s="330" t="str">
        <f>IF(N323="","",IF(N323=P323,"△",IF(N323&gt;P323,"○","×")))</f>
        <v>×</v>
      </c>
      <c r="O322" s="324"/>
      <c r="P322" s="325"/>
      <c r="Q322" s="331" t="str">
        <f>IF(Q323="","",IF(Q323=S323,"△",IF(Q323&gt;S323,"○","×")))</f>
        <v>○</v>
      </c>
      <c r="R322" s="332"/>
      <c r="S322" s="333"/>
      <c r="T322" s="459"/>
      <c r="U322" s="460"/>
      <c r="V322" s="461"/>
      <c r="W322" s="410" t="s">
        <v>0</v>
      </c>
      <c r="X322" s="411"/>
      <c r="Y322" s="412"/>
      <c r="Z322" s="413">
        <f>COUNTIF(B322:Y323,"○")</f>
        <v>3</v>
      </c>
      <c r="AA322" s="414">
        <f>COUNTIF(B322:Y323,"×")</f>
        <v>2</v>
      </c>
      <c r="AB322" s="415">
        <f>COUNTIF(B322:Y323,"△")</f>
        <v>0</v>
      </c>
      <c r="AC322" s="416">
        <f>Z322*3+AB322</f>
        <v>9</v>
      </c>
      <c r="AD322" s="322">
        <f>SUM(E323,B323,K323,N323,Q323,T323,W323)</f>
        <v>10</v>
      </c>
      <c r="AE322" s="337">
        <f>SUM(G323,D323,M323,P323,S323,V323,Y323)</f>
        <v>7</v>
      </c>
      <c r="AF322" s="415">
        <f>AD322-AE322</f>
        <v>3</v>
      </c>
      <c r="AG322" s="381">
        <v>3</v>
      </c>
      <c r="AI322" s="397" t="s">
        <v>0</v>
      </c>
      <c r="AJ322" s="397" t="s">
        <v>0</v>
      </c>
      <c r="AK322" s="397" t="s">
        <v>0</v>
      </c>
    </row>
    <row r="323" spans="1:37" ht="13.5">
      <c r="A323" s="304"/>
      <c r="B323" s="138">
        <v>3</v>
      </c>
      <c r="C323" s="133"/>
      <c r="D323" s="139">
        <v>0</v>
      </c>
      <c r="E323" s="140">
        <v>2</v>
      </c>
      <c r="F323" s="133"/>
      <c r="G323" s="139">
        <v>0</v>
      </c>
      <c r="H323" s="344"/>
      <c r="I323" s="345"/>
      <c r="J323" s="346"/>
      <c r="K323" s="132">
        <f>J325</f>
        <v>1</v>
      </c>
      <c r="L323" s="133"/>
      <c r="M323" s="134">
        <f>H325</f>
        <v>5</v>
      </c>
      <c r="N323" s="132">
        <f>J327</f>
        <v>1</v>
      </c>
      <c r="O323" s="133"/>
      <c r="P323" s="134">
        <f>H327</f>
        <v>2</v>
      </c>
      <c r="Q323" s="135">
        <f>J329</f>
        <v>3</v>
      </c>
      <c r="R323" s="136"/>
      <c r="S323" s="137">
        <f>H329</f>
        <v>0</v>
      </c>
      <c r="T323" s="156">
        <f>J331</f>
        <v>0</v>
      </c>
      <c r="U323" s="157"/>
      <c r="V323" s="158">
        <f>H331</f>
        <v>0</v>
      </c>
      <c r="W323" s="47"/>
      <c r="X323" s="63">
        <f>IF(W323="","",IF(W323=Y323,"△",IF(W323&gt;Y323,"○","×")))</f>
      </c>
      <c r="Y323" s="49"/>
      <c r="Z323" s="405"/>
      <c r="AA323" s="407"/>
      <c r="AB323" s="400"/>
      <c r="AC323" s="409"/>
      <c r="AD323" s="302"/>
      <c r="AE323" s="295"/>
      <c r="AF323" s="400"/>
      <c r="AG323" s="396"/>
      <c r="AI323" s="398"/>
      <c r="AJ323" s="398"/>
      <c r="AK323" s="398"/>
    </row>
    <row r="324" spans="1:37" ht="13.5">
      <c r="A324" s="323" t="s">
        <v>120</v>
      </c>
      <c r="B324" s="324" t="str">
        <f>IF(B325="","",IF(B325=D325,"△",IF(B325&gt;D325,"○","×")))</f>
        <v>○</v>
      </c>
      <c r="C324" s="324"/>
      <c r="D324" s="325"/>
      <c r="E324" s="340" t="str">
        <f>IF(E325="","",IF(E325=G325,"△",IF(E325&gt;G325,"○","×")))</f>
        <v>○</v>
      </c>
      <c r="F324" s="324"/>
      <c r="G324" s="325"/>
      <c r="H324" s="340" t="str">
        <f>IF(H325="","",IF(H325=J325,"△",IF(H325&gt;J325,"○","×")))</f>
        <v>○</v>
      </c>
      <c r="I324" s="324"/>
      <c r="J324" s="325"/>
      <c r="K324" s="341"/>
      <c r="L324" s="342"/>
      <c r="M324" s="343"/>
      <c r="N324" s="347" t="str">
        <f>IF(N325="","",IF(N325=P325,"△",IF(N325&gt;P325,"○","×")))</f>
        <v>△</v>
      </c>
      <c r="O324" s="348"/>
      <c r="P324" s="349"/>
      <c r="Q324" s="331" t="str">
        <f>IF(Q325="","",IF(Q325=S325,"△",IF(Q325&gt;S325,"○","×")))</f>
        <v>○</v>
      </c>
      <c r="R324" s="332"/>
      <c r="S324" s="333"/>
      <c r="T324" s="462"/>
      <c r="U324" s="463"/>
      <c r="V324" s="464"/>
      <c r="W324" s="410" t="s">
        <v>0</v>
      </c>
      <c r="X324" s="411"/>
      <c r="Y324" s="412"/>
      <c r="Z324" s="413">
        <f>COUNTIF(B324:Y325,"○")</f>
        <v>4</v>
      </c>
      <c r="AA324" s="414">
        <f>COUNTIF(B324:Y325,"×")</f>
        <v>0</v>
      </c>
      <c r="AB324" s="415">
        <f>COUNTIF(B324:Y325,"△")</f>
        <v>1</v>
      </c>
      <c r="AC324" s="416">
        <f>Z324*3+AB324</f>
        <v>13</v>
      </c>
      <c r="AD324" s="322">
        <f>SUM(E325,H325,B325,N325,Q325,T325,W325)</f>
        <v>25</v>
      </c>
      <c r="AE324" s="337">
        <f>SUM(G325,J325,D325,P325,S325,V325,Y325)</f>
        <v>8</v>
      </c>
      <c r="AF324" s="415">
        <f>AD324-AE324</f>
        <v>17</v>
      </c>
      <c r="AG324" s="381">
        <v>1</v>
      </c>
      <c r="AI324" s="397" t="s">
        <v>0</v>
      </c>
      <c r="AJ324" s="397" t="s">
        <v>0</v>
      </c>
      <c r="AK324" s="397" t="s">
        <v>0</v>
      </c>
    </row>
    <row r="325" spans="1:37" ht="13.5">
      <c r="A325" s="304"/>
      <c r="B325" s="138">
        <v>4</v>
      </c>
      <c r="C325" s="141"/>
      <c r="D325" s="139">
        <v>2</v>
      </c>
      <c r="E325" s="140">
        <v>5</v>
      </c>
      <c r="F325" s="141"/>
      <c r="G325" s="139">
        <v>1</v>
      </c>
      <c r="H325" s="140">
        <v>5</v>
      </c>
      <c r="I325" s="141"/>
      <c r="J325" s="139">
        <v>1</v>
      </c>
      <c r="K325" s="344"/>
      <c r="L325" s="345"/>
      <c r="M325" s="346"/>
      <c r="N325" s="142">
        <f>M327</f>
        <v>3</v>
      </c>
      <c r="O325" s="141"/>
      <c r="P325" s="134">
        <f>K327</f>
        <v>3</v>
      </c>
      <c r="Q325" s="135">
        <f>M329</f>
        <v>8</v>
      </c>
      <c r="R325" s="136"/>
      <c r="S325" s="137">
        <f>K329</f>
        <v>1</v>
      </c>
      <c r="T325" s="156">
        <f>M331</f>
        <v>0</v>
      </c>
      <c r="U325" s="157"/>
      <c r="V325" s="158">
        <f>K331</f>
        <v>0</v>
      </c>
      <c r="W325" s="47"/>
      <c r="X325" s="63">
        <f>IF(W325="","",IF(W325=Y325,"△",IF(W325&gt;Y325,"○","×")))</f>
      </c>
      <c r="Y325" s="49"/>
      <c r="Z325" s="405"/>
      <c r="AA325" s="407"/>
      <c r="AB325" s="400"/>
      <c r="AC325" s="409"/>
      <c r="AD325" s="302"/>
      <c r="AE325" s="295"/>
      <c r="AF325" s="400"/>
      <c r="AG325" s="396"/>
      <c r="AI325" s="398"/>
      <c r="AJ325" s="398"/>
      <c r="AK325" s="398"/>
    </row>
    <row r="326" spans="1:37" ht="13.5">
      <c r="A326" s="323" t="s">
        <v>133</v>
      </c>
      <c r="B326" s="324" t="str">
        <f>IF(B327="","",IF(B327=D327,"△",IF(B327&gt;D327,"○","×")))</f>
        <v>○</v>
      </c>
      <c r="C326" s="324"/>
      <c r="D326" s="325"/>
      <c r="E326" s="340" t="str">
        <f>IF(E327="","",IF(E327=G327,"△",IF(E327&gt;G327,"○","×")))</f>
        <v>○</v>
      </c>
      <c r="F326" s="324"/>
      <c r="G326" s="325"/>
      <c r="H326" s="340" t="str">
        <f>IF(H327="","",IF(H327=J327,"△",IF(H327&gt;J327,"○","×")))</f>
        <v>○</v>
      </c>
      <c r="I326" s="324"/>
      <c r="J326" s="325"/>
      <c r="K326" s="340" t="str">
        <f>IF(K327="","",IF(K327=M327,"△",IF(K327&gt;M327,"○","×")))</f>
        <v>△</v>
      </c>
      <c r="L326" s="324"/>
      <c r="M326" s="325"/>
      <c r="N326" s="326"/>
      <c r="O326" s="327"/>
      <c r="P326" s="328"/>
      <c r="Q326" s="331" t="str">
        <f>IF(Q327="","",IF(Q327=S327,"△",IF(Q327&gt;S327,"○","×")))</f>
        <v>○</v>
      </c>
      <c r="R326" s="332"/>
      <c r="S326" s="333"/>
      <c r="T326" s="465"/>
      <c r="U326" s="466"/>
      <c r="V326" s="467"/>
      <c r="W326" s="410" t="s">
        <v>0</v>
      </c>
      <c r="X326" s="411"/>
      <c r="Y326" s="412"/>
      <c r="Z326" s="413">
        <f>COUNTIF(B326:Y327,"○")</f>
        <v>4</v>
      </c>
      <c r="AA326" s="414">
        <f>COUNTIF(B326:Y327,"×")</f>
        <v>0</v>
      </c>
      <c r="AB326" s="415">
        <f>COUNTIF(B326:Y327,"△")</f>
        <v>1</v>
      </c>
      <c r="AC326" s="416">
        <f>Z326*3+AB326</f>
        <v>13</v>
      </c>
      <c r="AD326" s="322">
        <f>SUM(E327,H327,K327,B327,Q327,T327,W327)</f>
        <v>12</v>
      </c>
      <c r="AE326" s="337">
        <f>SUM(G327,J327,M327,D327,S327,V327,Y327)</f>
        <v>6</v>
      </c>
      <c r="AF326" s="415">
        <f>AD326-AE326</f>
        <v>6</v>
      </c>
      <c r="AG326" s="381">
        <v>2</v>
      </c>
      <c r="AI326" s="397" t="s">
        <v>0</v>
      </c>
      <c r="AJ326" s="397" t="s">
        <v>0</v>
      </c>
      <c r="AK326" s="397" t="s">
        <v>0</v>
      </c>
    </row>
    <row r="327" spans="1:37" ht="13.5">
      <c r="A327" s="304"/>
      <c r="B327" s="138">
        <v>3</v>
      </c>
      <c r="C327" s="141"/>
      <c r="D327" s="139">
        <v>0</v>
      </c>
      <c r="E327" s="140">
        <v>3</v>
      </c>
      <c r="F327" s="141"/>
      <c r="G327" s="139">
        <v>2</v>
      </c>
      <c r="H327" s="140">
        <v>2</v>
      </c>
      <c r="I327" s="141"/>
      <c r="J327" s="139">
        <v>1</v>
      </c>
      <c r="K327" s="140">
        <v>3</v>
      </c>
      <c r="L327" s="141"/>
      <c r="M327" s="139">
        <v>3</v>
      </c>
      <c r="N327" s="329"/>
      <c r="O327" s="307"/>
      <c r="P327" s="308"/>
      <c r="Q327" s="144">
        <f>P329</f>
        <v>1</v>
      </c>
      <c r="R327" s="145"/>
      <c r="S327" s="146">
        <f>N329</f>
        <v>0</v>
      </c>
      <c r="T327" s="159">
        <f>P331</f>
        <v>0</v>
      </c>
      <c r="U327" s="160"/>
      <c r="V327" s="161">
        <f>N331</f>
        <v>0</v>
      </c>
      <c r="W327" s="52"/>
      <c r="X327" s="65">
        <f>IF(W327="","",IF(W327=Y327,"△",IF(W327&gt;Y327,"○","×")))</f>
      </c>
      <c r="Y327" s="54"/>
      <c r="Z327" s="405"/>
      <c r="AA327" s="407"/>
      <c r="AB327" s="400"/>
      <c r="AC327" s="409"/>
      <c r="AD327" s="302"/>
      <c r="AE327" s="295"/>
      <c r="AF327" s="400"/>
      <c r="AG327" s="396"/>
      <c r="AI327" s="398"/>
      <c r="AJ327" s="398"/>
      <c r="AK327" s="398"/>
    </row>
    <row r="328" spans="1:37" ht="13.5">
      <c r="A328" s="323" t="s">
        <v>116</v>
      </c>
      <c r="B328" s="313" t="str">
        <f>IF(B329="","",IF(B329=D329,"△",IF(B329&gt;D329,"○","×")))</f>
        <v>△</v>
      </c>
      <c r="C328" s="313"/>
      <c r="D328" s="314"/>
      <c r="E328" s="360" t="str">
        <f>IF(E329="","",IF(E329=G329,"△",IF(E329&gt;G329,"○","×")))</f>
        <v>○</v>
      </c>
      <c r="F328" s="313"/>
      <c r="G328" s="314"/>
      <c r="H328" s="360" t="str">
        <f>IF(H329="","",IF(H329=J329,"△",IF(H329&gt;J329,"○","×")))</f>
        <v>×</v>
      </c>
      <c r="I328" s="313"/>
      <c r="J328" s="314"/>
      <c r="K328" s="360" t="str">
        <f>IF(K329="","",IF(K329=M329,"△",IF(K329&gt;M329,"○","×")))</f>
        <v>×</v>
      </c>
      <c r="L328" s="313"/>
      <c r="M328" s="314"/>
      <c r="N328" s="360" t="str">
        <f>IF(N329="","",IF(N329=P329,"△",IF(N329&gt;P329,"○","×")))</f>
        <v>×</v>
      </c>
      <c r="O328" s="313"/>
      <c r="P328" s="314"/>
      <c r="Q328" s="432"/>
      <c r="R328" s="433"/>
      <c r="S328" s="434"/>
      <c r="T328" s="468"/>
      <c r="U328" s="469"/>
      <c r="V328" s="470"/>
      <c r="W328" s="410" t="s">
        <v>0</v>
      </c>
      <c r="X328" s="411"/>
      <c r="Y328" s="412"/>
      <c r="Z328" s="413">
        <f>COUNTIF(B328:Y329,"○")</f>
        <v>1</v>
      </c>
      <c r="AA328" s="414">
        <f>COUNTIF(B328:Y329,"×")</f>
        <v>3</v>
      </c>
      <c r="AB328" s="415">
        <f>COUNTIF(B328:Y329,"△")</f>
        <v>1</v>
      </c>
      <c r="AC328" s="416">
        <f>Z328*3+AB328</f>
        <v>4</v>
      </c>
      <c r="AD328" s="322">
        <f>SUM(E329,H329,K329,N329,B329,T329,W329)</f>
        <v>5</v>
      </c>
      <c r="AE328" s="337">
        <f>SUM(G329,J329,M329,P329,D329,V329,Y329)</f>
        <v>14</v>
      </c>
      <c r="AF328" s="415">
        <f>AD328-AE328</f>
        <v>-9</v>
      </c>
      <c r="AG328" s="381">
        <v>4</v>
      </c>
      <c r="AI328" s="397" t="s">
        <v>0</v>
      </c>
      <c r="AJ328" s="397" t="s">
        <v>0</v>
      </c>
      <c r="AK328" s="397" t="s">
        <v>0</v>
      </c>
    </row>
    <row r="329" spans="1:37" ht="13.5">
      <c r="A329" s="304"/>
      <c r="B329" s="147">
        <v>0</v>
      </c>
      <c r="C329" s="133"/>
      <c r="D329" s="148">
        <v>0</v>
      </c>
      <c r="E329" s="140">
        <v>4</v>
      </c>
      <c r="F329" s="141"/>
      <c r="G329" s="139">
        <v>2</v>
      </c>
      <c r="H329" s="140">
        <v>0</v>
      </c>
      <c r="I329" s="141"/>
      <c r="J329" s="139">
        <v>3</v>
      </c>
      <c r="K329" s="140">
        <v>1</v>
      </c>
      <c r="L329" s="141"/>
      <c r="M329" s="139">
        <v>8</v>
      </c>
      <c r="N329" s="140">
        <v>0</v>
      </c>
      <c r="O329" s="141"/>
      <c r="P329" s="139">
        <v>1</v>
      </c>
      <c r="Q329" s="432"/>
      <c r="R329" s="433"/>
      <c r="S329" s="434"/>
      <c r="T329" s="159">
        <f>S331</f>
        <v>0</v>
      </c>
      <c r="U329" s="160"/>
      <c r="V329" s="161">
        <f>Q331</f>
        <v>0</v>
      </c>
      <c r="W329" s="47"/>
      <c r="X329" s="63">
        <f>IF(W329="","",IF(W329=Y329,"△",IF(W329&gt;Y329,"○","×")))</f>
      </c>
      <c r="Y329" s="54"/>
      <c r="Z329" s="405"/>
      <c r="AA329" s="407"/>
      <c r="AB329" s="400"/>
      <c r="AC329" s="409"/>
      <c r="AD329" s="302"/>
      <c r="AE329" s="295"/>
      <c r="AF329" s="400"/>
      <c r="AG329" s="396"/>
      <c r="AI329" s="398"/>
      <c r="AJ329" s="398"/>
      <c r="AK329" s="398"/>
    </row>
    <row r="330" spans="1:37" ht="13.5">
      <c r="A330" s="323"/>
      <c r="B330" s="324"/>
      <c r="C330" s="324"/>
      <c r="D330" s="325"/>
      <c r="E330" s="340"/>
      <c r="F330" s="324"/>
      <c r="G330" s="325"/>
      <c r="H330" s="340"/>
      <c r="I330" s="324"/>
      <c r="J330" s="325"/>
      <c r="K330" s="340"/>
      <c r="L330" s="324"/>
      <c r="M330" s="325"/>
      <c r="N330" s="340"/>
      <c r="O330" s="324"/>
      <c r="P330" s="325"/>
      <c r="Q330" s="484" t="s">
        <v>0</v>
      </c>
      <c r="R330" s="460"/>
      <c r="S330" s="461"/>
      <c r="T330" s="436"/>
      <c r="U330" s="437"/>
      <c r="V330" s="438"/>
      <c r="W330" s="410" t="s">
        <v>0</v>
      </c>
      <c r="X330" s="411"/>
      <c r="Y330" s="412"/>
      <c r="Z330" s="413">
        <f>COUNTIF(B330:Y331,"○")</f>
        <v>0</v>
      </c>
      <c r="AA330" s="414">
        <f>COUNTIF(B330:Y331,"×")</f>
        <v>0</v>
      </c>
      <c r="AB330" s="415">
        <f>COUNTIF(B330:Y331,"△")</f>
        <v>0</v>
      </c>
      <c r="AC330" s="416">
        <f>Z330*3+AB330</f>
        <v>0</v>
      </c>
      <c r="AD330" s="322">
        <f>SUM(E331,H331,K331,N331,Q331,B331,W331)</f>
        <v>0</v>
      </c>
      <c r="AE330" s="337">
        <f>SUM(G331,J331,M331,P331,S331,D331,Y331)</f>
        <v>0</v>
      </c>
      <c r="AF330" s="415">
        <f>AD330-AE330</f>
        <v>0</v>
      </c>
      <c r="AG330" s="416"/>
      <c r="AI330" s="397" t="s">
        <v>0</v>
      </c>
      <c r="AJ330" s="397" t="s">
        <v>0</v>
      </c>
      <c r="AK330" s="397" t="s">
        <v>0</v>
      </c>
    </row>
    <row r="331" spans="1:37" ht="14.25" thickBot="1">
      <c r="A331" s="367"/>
      <c r="B331" s="149"/>
      <c r="C331" s="150"/>
      <c r="D331" s="151"/>
      <c r="E331" s="152"/>
      <c r="F331" s="150"/>
      <c r="G331" s="151"/>
      <c r="H331" s="152"/>
      <c r="I331" s="150"/>
      <c r="J331" s="151"/>
      <c r="K331" s="152"/>
      <c r="L331" s="150"/>
      <c r="M331" s="151"/>
      <c r="N331" s="152"/>
      <c r="O331" s="150"/>
      <c r="P331" s="151"/>
      <c r="Q331" s="162"/>
      <c r="R331" s="163"/>
      <c r="S331" s="164"/>
      <c r="T331" s="439"/>
      <c r="U331" s="440"/>
      <c r="V331" s="441"/>
      <c r="W331" s="47"/>
      <c r="X331" s="63">
        <f>IF(W331="","",IF(W331=Y331,"△",IF(W331&gt;Y331,"○","×")))</f>
      </c>
      <c r="Y331" s="54"/>
      <c r="Z331" s="405"/>
      <c r="AA331" s="407"/>
      <c r="AB331" s="400"/>
      <c r="AC331" s="409"/>
      <c r="AD331" s="302"/>
      <c r="AE331" s="295"/>
      <c r="AF331" s="400"/>
      <c r="AG331" s="409"/>
      <c r="AI331" s="398"/>
      <c r="AJ331" s="398"/>
      <c r="AK331" s="398"/>
    </row>
    <row r="332" spans="1:37" ht="13.5">
      <c r="A332" s="368" t="s">
        <v>0</v>
      </c>
      <c r="B332" s="477" t="s">
        <v>0</v>
      </c>
      <c r="C332" s="478"/>
      <c r="D332" s="479"/>
      <c r="E332" s="480" t="s">
        <v>0</v>
      </c>
      <c r="F332" s="478"/>
      <c r="G332" s="479"/>
      <c r="H332" s="480" t="s">
        <v>0</v>
      </c>
      <c r="I332" s="478"/>
      <c r="J332" s="479"/>
      <c r="K332" s="480" t="s">
        <v>0</v>
      </c>
      <c r="L332" s="478"/>
      <c r="M332" s="479"/>
      <c r="N332" s="480" t="s">
        <v>0</v>
      </c>
      <c r="O332" s="478"/>
      <c r="P332" s="479"/>
      <c r="Q332" s="480" t="s">
        <v>0</v>
      </c>
      <c r="R332" s="478"/>
      <c r="S332" s="479"/>
      <c r="T332" s="480" t="s">
        <v>0</v>
      </c>
      <c r="U332" s="478"/>
      <c r="V332" s="479"/>
      <c r="W332" s="471"/>
      <c r="X332" s="472"/>
      <c r="Y332" s="473"/>
      <c r="Z332" s="413">
        <f>COUNTIF(B332:Y333,"○")</f>
        <v>0</v>
      </c>
      <c r="AA332" s="414">
        <f>COUNTIF(B332:Y333,"×")</f>
        <v>0</v>
      </c>
      <c r="AB332" s="415">
        <f>COUNTIF(B332:Y333,"△")</f>
        <v>0</v>
      </c>
      <c r="AC332" s="416">
        <f>Z332*3+AB332</f>
        <v>0</v>
      </c>
      <c r="AD332" s="322">
        <f>SUM(E333,H333,K333,N333,Q333,T333,B333)</f>
        <v>0</v>
      </c>
      <c r="AE332" s="337">
        <f>SUM(G333,J333,M333,P333,S333,V333,D333)</f>
        <v>0</v>
      </c>
      <c r="AF332" s="415">
        <f>AD332-AE332</f>
        <v>0</v>
      </c>
      <c r="AG332" s="416" t="s">
        <v>0</v>
      </c>
      <c r="AI332" s="397" t="s">
        <v>0</v>
      </c>
      <c r="AJ332" s="397" t="s">
        <v>0</v>
      </c>
      <c r="AK332" s="397" t="s">
        <v>0</v>
      </c>
    </row>
    <row r="333" spans="1:37" ht="14.25" thickBot="1">
      <c r="A333" s="369"/>
      <c r="B333" s="13">
        <f>IF(Y319="","",Y319)</f>
      </c>
      <c r="C333" s="27">
        <f>IF(B333="","",IF(B333=D333,"△",IF(B333&gt;D333,"○","×")))</f>
      </c>
      <c r="D333" s="14">
        <f>IF(W319="","",W319)</f>
      </c>
      <c r="E333" s="15">
        <f>IF(Y321="","",Y321)</f>
      </c>
      <c r="F333" s="28">
        <f>IF(E333="","",IF(E333=G333,"△",IF(E333&gt;G333,"○","×")))</f>
      </c>
      <c r="G333" s="14">
        <f>IF(W321="","",W321)</f>
      </c>
      <c r="H333" s="15">
        <f>IF(Y323="","",Y323)</f>
      </c>
      <c r="I333" s="27">
        <f>IF(H333="","",IF(H333=J333,"△",IF(H333&gt;J333,"○","×")))</f>
      </c>
      <c r="J333" s="14">
        <f>IF(W323="","",W323)</f>
      </c>
      <c r="K333" s="15">
        <f>IF(Y325="","",Y325)</f>
      </c>
      <c r="L333" s="28">
        <f>IF(K333="","",IF(K333=M333,"△",IF(K333&gt;M333,"○","×")))</f>
      </c>
      <c r="M333" s="14">
        <f>IF(W325="","",W325)</f>
      </c>
      <c r="N333" s="15">
        <f>IF(Y327="","",Y327)</f>
      </c>
      <c r="O333" s="28">
        <f>IF(N333="","",IF(N333=P333,"△",IF(N333&gt;P333,"○","×")))</f>
      </c>
      <c r="P333" s="14">
        <f>IF(W327="","",W327)</f>
      </c>
      <c r="Q333" s="15">
        <f>IF(Y329="","",Y329)</f>
      </c>
      <c r="R333" s="28">
        <f>IF(Q333="","",IF(Q333=S333,"△",IF(Q333&gt;S333,"○","×")))</f>
      </c>
      <c r="S333" s="14">
        <f>IF(W329="","",W329)</f>
      </c>
      <c r="T333" s="15">
        <f>IF(Y331="","",Y331)</f>
      </c>
      <c r="U333" s="28">
        <f>IF(T333="","",IF(T333=V333,"△",IF(T333&gt;V333,"○","×")))</f>
      </c>
      <c r="V333" s="14">
        <f>IF(W331="","",W331)</f>
      </c>
      <c r="W333" s="474"/>
      <c r="X333" s="475"/>
      <c r="Y333" s="476"/>
      <c r="Z333" s="427"/>
      <c r="AA333" s="419"/>
      <c r="AB333" s="420"/>
      <c r="AC333" s="428"/>
      <c r="AD333" s="380"/>
      <c r="AE333" s="372"/>
      <c r="AF333" s="420"/>
      <c r="AG333" s="428"/>
      <c r="AI333" s="398"/>
      <c r="AJ333" s="398"/>
      <c r="AK333" s="398"/>
    </row>
    <row r="334" spans="26:33" ht="13.5">
      <c r="Z334" s="174"/>
      <c r="AA334" s="174"/>
      <c r="AB334" s="174"/>
      <c r="AC334" s="174"/>
      <c r="AD334" s="174"/>
      <c r="AE334" s="174"/>
      <c r="AF334" s="174"/>
      <c r="AG334" s="174"/>
    </row>
    <row r="335" spans="1:33" ht="18.75" customHeight="1">
      <c r="A335" s="2">
        <v>3</v>
      </c>
      <c r="B335" s="2" t="s">
        <v>4</v>
      </c>
      <c r="C335" s="272" t="s">
        <v>32</v>
      </c>
      <c r="D335" s="272"/>
      <c r="E335" s="3" t="s">
        <v>33</v>
      </c>
      <c r="F335" s="24"/>
      <c r="G335" s="4"/>
      <c r="H335" s="273" t="s">
        <v>0</v>
      </c>
      <c r="I335" s="273"/>
      <c r="J335" s="273"/>
      <c r="K335" s="273"/>
      <c r="L335" s="25"/>
      <c r="M335" s="4"/>
      <c r="N335" s="4"/>
      <c r="O335" s="25"/>
      <c r="P335" s="4"/>
      <c r="Q335" s="4"/>
      <c r="R335" s="25"/>
      <c r="S335" s="4"/>
      <c r="T335" s="4"/>
      <c r="U335" s="25"/>
      <c r="V335" s="4"/>
      <c r="W335" s="4"/>
      <c r="X335" s="25"/>
      <c r="Y335" s="4"/>
      <c r="Z335" s="176"/>
      <c r="AA335" s="176"/>
      <c r="AB335" s="176"/>
      <c r="AC335" s="176"/>
      <c r="AD335" s="174"/>
      <c r="AE335" s="174"/>
      <c r="AF335" s="174"/>
      <c r="AG335" s="174"/>
    </row>
    <row r="336" spans="1:40" ht="11.25" customHeight="1" thickBot="1">
      <c r="A336" s="4"/>
      <c r="B336" s="4"/>
      <c r="C336" s="25"/>
      <c r="D336" s="4"/>
      <c r="E336" s="4"/>
      <c r="F336" s="25"/>
      <c r="G336" s="4"/>
      <c r="H336" s="4"/>
      <c r="I336" s="25"/>
      <c r="J336" s="4"/>
      <c r="K336" s="4"/>
      <c r="L336" s="25"/>
      <c r="M336" s="4"/>
      <c r="N336" s="4"/>
      <c r="O336" s="25"/>
      <c r="P336" s="4"/>
      <c r="Q336" s="5"/>
      <c r="R336" s="29"/>
      <c r="S336" s="5"/>
      <c r="T336" s="5"/>
      <c r="U336" s="29"/>
      <c r="V336" s="5"/>
      <c r="W336" s="5"/>
      <c r="X336" s="29"/>
      <c r="Y336" s="6"/>
      <c r="Z336" s="177"/>
      <c r="AA336" s="178" t="s">
        <v>7</v>
      </c>
      <c r="AB336" s="178">
        <v>21</v>
      </c>
      <c r="AC336" s="179" t="s">
        <v>8</v>
      </c>
      <c r="AD336" s="174"/>
      <c r="AE336" s="181"/>
      <c r="AF336" s="174"/>
      <c r="AG336" s="174"/>
      <c r="AI336" s="383" t="s">
        <v>34</v>
      </c>
      <c r="AJ336" s="383"/>
      <c r="AK336" s="383"/>
      <c r="AL336" s="7"/>
      <c r="AM336" s="7"/>
      <c r="AN336" s="7"/>
    </row>
    <row r="337" spans="1:33" ht="14.25" thickBot="1">
      <c r="A337" s="8">
        <v>7</v>
      </c>
      <c r="B337" s="4" t="s">
        <v>35</v>
      </c>
      <c r="C337" s="25"/>
      <c r="D337" s="4"/>
      <c r="E337" s="4"/>
      <c r="F337" s="25"/>
      <c r="G337" s="4"/>
      <c r="H337" s="4"/>
      <c r="I337" s="25"/>
      <c r="J337" s="4"/>
      <c r="K337" s="4"/>
      <c r="L337" s="25"/>
      <c r="M337" s="4"/>
      <c r="N337" s="9"/>
      <c r="O337" s="25"/>
      <c r="P337" s="257" t="s">
        <v>11</v>
      </c>
      <c r="Q337" s="257"/>
      <c r="R337" s="257"/>
      <c r="S337" s="257"/>
      <c r="T337" s="44">
        <v>21</v>
      </c>
      <c r="U337" s="25"/>
      <c r="V337" s="258" t="s">
        <v>12</v>
      </c>
      <c r="W337" s="258"/>
      <c r="X337" s="258"/>
      <c r="Y337" s="10">
        <v>0</v>
      </c>
      <c r="Z337" s="176"/>
      <c r="AA337" s="176"/>
      <c r="AB337" s="176"/>
      <c r="AC337" s="176"/>
      <c r="AD337" s="174"/>
      <c r="AE337" s="174"/>
      <c r="AF337" s="174"/>
      <c r="AG337" s="174"/>
    </row>
    <row r="338" spans="1:37" ht="13.5" customHeight="1">
      <c r="A338" s="274"/>
      <c r="B338" s="276" t="str">
        <f>A340</f>
        <v>西播</v>
      </c>
      <c r="C338" s="259"/>
      <c r="D338" s="259"/>
      <c r="E338" s="259" t="str">
        <f>A342</f>
        <v>勝原A</v>
      </c>
      <c r="F338" s="259"/>
      <c r="G338" s="259"/>
      <c r="H338" s="259" t="str">
        <f>A344</f>
        <v>大塩</v>
      </c>
      <c r="I338" s="259"/>
      <c r="J338" s="259"/>
      <c r="K338" s="259" t="str">
        <f>A346</f>
        <v>白鷺A</v>
      </c>
      <c r="L338" s="259"/>
      <c r="M338" s="259"/>
      <c r="N338" s="259" t="str">
        <f>A348</f>
        <v>津田A</v>
      </c>
      <c r="O338" s="259"/>
      <c r="P338" s="259"/>
      <c r="Q338" s="259" t="str">
        <f>A350</f>
        <v>香寺</v>
      </c>
      <c r="R338" s="259"/>
      <c r="S338" s="259"/>
      <c r="T338" s="259"/>
      <c r="U338" s="259"/>
      <c r="V338" s="259"/>
      <c r="W338" s="280" t="s">
        <v>0</v>
      </c>
      <c r="X338" s="281"/>
      <c r="Y338" s="282"/>
      <c r="Z338" s="387" t="s">
        <v>13</v>
      </c>
      <c r="AA338" s="389" t="s">
        <v>14</v>
      </c>
      <c r="AB338" s="391" t="s">
        <v>15</v>
      </c>
      <c r="AC338" s="393" t="s">
        <v>16</v>
      </c>
      <c r="AD338" s="387" t="s">
        <v>17</v>
      </c>
      <c r="AE338" s="389" t="s">
        <v>18</v>
      </c>
      <c r="AF338" s="391" t="s">
        <v>19</v>
      </c>
      <c r="AG338" s="261" t="s">
        <v>2</v>
      </c>
      <c r="AI338" s="384" t="s">
        <v>20</v>
      </c>
      <c r="AJ338" s="384" t="s">
        <v>21</v>
      </c>
      <c r="AK338" s="384" t="s">
        <v>22</v>
      </c>
    </row>
    <row r="339" spans="1:37" ht="14.25" thickBot="1">
      <c r="A339" s="275"/>
      <c r="B339" s="277"/>
      <c r="C339" s="260"/>
      <c r="D339" s="260"/>
      <c r="E339" s="260"/>
      <c r="F339" s="260"/>
      <c r="G339" s="260"/>
      <c r="H339" s="260"/>
      <c r="I339" s="260"/>
      <c r="J339" s="260"/>
      <c r="K339" s="260"/>
      <c r="L339" s="260"/>
      <c r="M339" s="260"/>
      <c r="N339" s="260"/>
      <c r="O339" s="260"/>
      <c r="P339" s="260"/>
      <c r="Q339" s="260"/>
      <c r="R339" s="260"/>
      <c r="S339" s="260"/>
      <c r="T339" s="260"/>
      <c r="U339" s="260"/>
      <c r="V339" s="260"/>
      <c r="W339" s="283"/>
      <c r="X339" s="284"/>
      <c r="Y339" s="285"/>
      <c r="Z339" s="388"/>
      <c r="AA339" s="390"/>
      <c r="AB339" s="392"/>
      <c r="AC339" s="394"/>
      <c r="AD339" s="388"/>
      <c r="AE339" s="390"/>
      <c r="AF339" s="392"/>
      <c r="AG339" s="262"/>
      <c r="AI339" s="385"/>
      <c r="AJ339" s="385"/>
      <c r="AK339" s="385"/>
    </row>
    <row r="340" spans="1:37" ht="13.5">
      <c r="A340" s="303" t="s">
        <v>236</v>
      </c>
      <c r="B340" s="305"/>
      <c r="C340" s="305"/>
      <c r="D340" s="306"/>
      <c r="E340" s="309" t="str">
        <f>IF(E341="","",IF(E341=G341,"△",IF(E341&gt;G341,"○","×")))</f>
        <v>×</v>
      </c>
      <c r="F340" s="310"/>
      <c r="G340" s="311"/>
      <c r="H340" s="312" t="str">
        <f>IF(H341="","",IF(H341=J341,"△",IF(H341&gt;J341,"○","×")))</f>
        <v>○</v>
      </c>
      <c r="I340" s="313"/>
      <c r="J340" s="314"/>
      <c r="K340" s="309" t="str">
        <f>IF(K341="","",IF(K341=M341,"△",IF(K341&gt;M341,"○","×")))</f>
        <v>○</v>
      </c>
      <c r="L340" s="310"/>
      <c r="M340" s="311"/>
      <c r="N340" s="286" t="str">
        <f>IF(N341="","",IF(N341=P341,"△",IF(N341&gt;P341,"○","×")))</f>
        <v>△</v>
      </c>
      <c r="O340" s="287"/>
      <c r="P340" s="288"/>
      <c r="Q340" s="286" t="str">
        <f>IF(Q341="","",IF(Q341=S341,"△",IF(Q341&gt;S341,"○","×")))</f>
        <v>○</v>
      </c>
      <c r="R340" s="287"/>
      <c r="S340" s="288"/>
      <c r="T340" s="456"/>
      <c r="U340" s="457"/>
      <c r="V340" s="458"/>
      <c r="W340" s="401" t="s">
        <v>0</v>
      </c>
      <c r="X340" s="402"/>
      <c r="Y340" s="403"/>
      <c r="Z340" s="404">
        <f>COUNTIF(B340:Y341,"○")</f>
        <v>3</v>
      </c>
      <c r="AA340" s="406">
        <f>COUNTIF(B340:Y341,"×")</f>
        <v>1</v>
      </c>
      <c r="AB340" s="399">
        <f>COUNTIF(B340:Y341,"△")</f>
        <v>1</v>
      </c>
      <c r="AC340" s="408">
        <f>Z340*3+AB340</f>
        <v>10</v>
      </c>
      <c r="AD340" s="301">
        <f>SUM(E341,H341,K341,N341,Q341,T341,W341)</f>
        <v>6</v>
      </c>
      <c r="AE340" s="294">
        <f>SUM(G341,J341,M341,P341,S341,V341,Y341)</f>
        <v>4</v>
      </c>
      <c r="AF340" s="399">
        <f>AD340-AE340</f>
        <v>2</v>
      </c>
      <c r="AG340" s="395">
        <v>2</v>
      </c>
      <c r="AI340" s="397" t="s">
        <v>0</v>
      </c>
      <c r="AJ340" s="397" t="s">
        <v>0</v>
      </c>
      <c r="AK340" s="397" t="s">
        <v>0</v>
      </c>
    </row>
    <row r="341" spans="1:37" ht="13.5">
      <c r="A341" s="304"/>
      <c r="B341" s="307"/>
      <c r="C341" s="307"/>
      <c r="D341" s="308"/>
      <c r="E341" s="132">
        <f>D343</f>
        <v>0</v>
      </c>
      <c r="F341" s="133"/>
      <c r="G341" s="134">
        <f>B343</f>
        <v>1</v>
      </c>
      <c r="H341" s="132">
        <f>D345</f>
        <v>1</v>
      </c>
      <c r="I341" s="133"/>
      <c r="J341" s="134">
        <f>B345</f>
        <v>0</v>
      </c>
      <c r="K341" s="132">
        <f>D347</f>
        <v>2</v>
      </c>
      <c r="L341" s="133"/>
      <c r="M341" s="134">
        <f>B347</f>
        <v>1</v>
      </c>
      <c r="N341" s="132">
        <f>D349</f>
        <v>1</v>
      </c>
      <c r="O341" s="133"/>
      <c r="P341" s="134">
        <f>B349</f>
        <v>1</v>
      </c>
      <c r="Q341" s="132">
        <f>D351</f>
        <v>2</v>
      </c>
      <c r="R341" s="133"/>
      <c r="S341" s="134">
        <f>B351</f>
        <v>1</v>
      </c>
      <c r="T341" s="156">
        <f>D353</f>
        <v>0</v>
      </c>
      <c r="U341" s="157"/>
      <c r="V341" s="158">
        <f>B353</f>
        <v>0</v>
      </c>
      <c r="W341" s="47"/>
      <c r="X341" s="48">
        <f>IF(W341="","",IF(W341=Y341,"△",IF(W341&gt;Y341,"○","×")))</f>
      </c>
      <c r="Y341" s="49"/>
      <c r="Z341" s="405"/>
      <c r="AA341" s="407"/>
      <c r="AB341" s="400"/>
      <c r="AC341" s="409"/>
      <c r="AD341" s="302"/>
      <c r="AE341" s="295"/>
      <c r="AF341" s="400"/>
      <c r="AG341" s="396"/>
      <c r="AI341" s="398"/>
      <c r="AJ341" s="398"/>
      <c r="AK341" s="398"/>
    </row>
    <row r="342" spans="1:37" ht="13.5">
      <c r="A342" s="323" t="s">
        <v>139</v>
      </c>
      <c r="B342" s="324" t="str">
        <f>IF(B343="","",IF(B343=D343,"△",IF(B343&gt;D343,"○","×")))</f>
        <v>○</v>
      </c>
      <c r="C342" s="324"/>
      <c r="D342" s="325"/>
      <c r="E342" s="326"/>
      <c r="F342" s="327"/>
      <c r="G342" s="328"/>
      <c r="H342" s="330" t="str">
        <f>IF(H343="","",IF(H343=J343,"△",IF(H343&gt;J343,"○","×")))</f>
        <v>×</v>
      </c>
      <c r="I342" s="324"/>
      <c r="J342" s="325"/>
      <c r="K342" s="330" t="str">
        <f>IF(K343="","",IF(K343=M343,"△",IF(K343&gt;M343,"○","×")))</f>
        <v>×</v>
      </c>
      <c r="L342" s="324"/>
      <c r="M342" s="325"/>
      <c r="N342" s="330" t="str">
        <f>IF(N343="","",IF(N343=P343,"△",IF(N343&gt;P343,"○","×")))</f>
        <v>×</v>
      </c>
      <c r="O342" s="324"/>
      <c r="P342" s="325"/>
      <c r="Q342" s="330" t="str">
        <f>IF(Q343="","",IF(Q343=S343,"△",IF(Q343&gt;S343,"○","×")))</f>
        <v>×</v>
      </c>
      <c r="R342" s="324"/>
      <c r="S342" s="325"/>
      <c r="T342" s="459"/>
      <c r="U342" s="460"/>
      <c r="V342" s="461"/>
      <c r="W342" s="410" t="s">
        <v>0</v>
      </c>
      <c r="X342" s="411"/>
      <c r="Y342" s="412"/>
      <c r="Z342" s="413">
        <f>COUNTIF(B342:Y343,"○")</f>
        <v>1</v>
      </c>
      <c r="AA342" s="414">
        <f>COUNTIF(B342:Y343,"×")</f>
        <v>4</v>
      </c>
      <c r="AB342" s="415">
        <f>COUNTIF(B342:Y343,"△")</f>
        <v>0</v>
      </c>
      <c r="AC342" s="416">
        <f>Z342*3+AB342</f>
        <v>3</v>
      </c>
      <c r="AD342" s="322">
        <f>SUM(B343,E343,H343,K343,N343,Q343,T343,W343)</f>
        <v>2</v>
      </c>
      <c r="AE342" s="337">
        <f>SUM(D343,J343,M343,P343,S343,V343,Y343)</f>
        <v>11</v>
      </c>
      <c r="AF342" s="415">
        <f>AD342-AE342</f>
        <v>-9</v>
      </c>
      <c r="AG342" s="381">
        <v>6</v>
      </c>
      <c r="AI342" s="397" t="s">
        <v>0</v>
      </c>
      <c r="AJ342" s="397" t="s">
        <v>0</v>
      </c>
      <c r="AK342" s="397" t="s">
        <v>0</v>
      </c>
    </row>
    <row r="343" spans="1:37" ht="13.5">
      <c r="A343" s="304"/>
      <c r="B343" s="138">
        <v>1</v>
      </c>
      <c r="C343" s="133"/>
      <c r="D343" s="139">
        <v>0</v>
      </c>
      <c r="E343" s="329"/>
      <c r="F343" s="307"/>
      <c r="G343" s="308"/>
      <c r="H343" s="132">
        <f>G345</f>
        <v>0</v>
      </c>
      <c r="I343" s="133"/>
      <c r="J343" s="134">
        <f>E345</f>
        <v>3</v>
      </c>
      <c r="K343" s="132">
        <f>G347</f>
        <v>1</v>
      </c>
      <c r="L343" s="133"/>
      <c r="M343" s="134">
        <f>E347</f>
        <v>3</v>
      </c>
      <c r="N343" s="132">
        <f>G349</f>
        <v>0</v>
      </c>
      <c r="O343" s="133"/>
      <c r="P343" s="134">
        <f>E349</f>
        <v>3</v>
      </c>
      <c r="Q343" s="132">
        <f>G351</f>
        <v>0</v>
      </c>
      <c r="R343" s="133"/>
      <c r="S343" s="134">
        <f>E351</f>
        <v>2</v>
      </c>
      <c r="T343" s="156">
        <f>G353</f>
        <v>0</v>
      </c>
      <c r="U343" s="157"/>
      <c r="V343" s="158">
        <f>E353</f>
        <v>0</v>
      </c>
      <c r="W343" s="47"/>
      <c r="X343" s="48">
        <f>IF(W343="","",IF(W343=Y343,"△",IF(W343&gt;Y343,"○","×")))</f>
      </c>
      <c r="Y343" s="49"/>
      <c r="Z343" s="405"/>
      <c r="AA343" s="407"/>
      <c r="AB343" s="400"/>
      <c r="AC343" s="409"/>
      <c r="AD343" s="302"/>
      <c r="AE343" s="295"/>
      <c r="AF343" s="400"/>
      <c r="AG343" s="396"/>
      <c r="AI343" s="398"/>
      <c r="AJ343" s="398"/>
      <c r="AK343" s="398"/>
    </row>
    <row r="344" spans="1:37" ht="13.5">
      <c r="A344" s="323" t="s">
        <v>60</v>
      </c>
      <c r="B344" s="324" t="str">
        <f>IF(B345="","",IF(B345=D345,"△",IF(B345&gt;D345,"○","×")))</f>
        <v>×</v>
      </c>
      <c r="C344" s="324"/>
      <c r="D344" s="325"/>
      <c r="E344" s="340" t="str">
        <f>IF(E345="","",IF(E345=G345,"△",IF(E345&gt;G345,"○","×")))</f>
        <v>○</v>
      </c>
      <c r="F344" s="324"/>
      <c r="G344" s="325"/>
      <c r="H344" s="341"/>
      <c r="I344" s="342"/>
      <c r="J344" s="343"/>
      <c r="K344" s="330" t="str">
        <f>IF(K345="","",IF(K345=M345,"△",IF(K345&gt;M345,"○","×")))</f>
        <v>×</v>
      </c>
      <c r="L344" s="324"/>
      <c r="M344" s="325"/>
      <c r="N344" s="330" t="str">
        <f>IF(N345="","",IF(N345=P345,"△",IF(N345&gt;P345,"○","×")))</f>
        <v>△</v>
      </c>
      <c r="O344" s="324"/>
      <c r="P344" s="325"/>
      <c r="Q344" s="330" t="str">
        <f>IF(Q345="","",IF(Q345=S345,"△",IF(Q345&gt;S345,"○","×")))</f>
        <v>×</v>
      </c>
      <c r="R344" s="324"/>
      <c r="S344" s="325"/>
      <c r="T344" s="459"/>
      <c r="U344" s="460"/>
      <c r="V344" s="461"/>
      <c r="W344" s="410" t="s">
        <v>0</v>
      </c>
      <c r="X344" s="411"/>
      <c r="Y344" s="412"/>
      <c r="Z344" s="413">
        <f>COUNTIF(B344:Y345,"○")</f>
        <v>1</v>
      </c>
      <c r="AA344" s="414">
        <f>COUNTIF(B344:Y345,"×")</f>
        <v>3</v>
      </c>
      <c r="AB344" s="415">
        <f>COUNTIF(B344:Y345,"△")</f>
        <v>1</v>
      </c>
      <c r="AC344" s="416">
        <f>Z344*3+AB344</f>
        <v>4</v>
      </c>
      <c r="AD344" s="322">
        <f>SUM(E345,B345,K345,N345,Q345,T345,W345)</f>
        <v>3</v>
      </c>
      <c r="AE344" s="337">
        <f>SUM(G345,D345,M345,P345,S345,V345,Y345)</f>
        <v>3</v>
      </c>
      <c r="AF344" s="415">
        <f>AD344-AE344</f>
        <v>0</v>
      </c>
      <c r="AG344" s="381">
        <v>5</v>
      </c>
      <c r="AI344" s="397" t="s">
        <v>0</v>
      </c>
      <c r="AJ344" s="397" t="s">
        <v>0</v>
      </c>
      <c r="AK344" s="397" t="s">
        <v>0</v>
      </c>
    </row>
    <row r="345" spans="1:37" ht="13.5">
      <c r="A345" s="304"/>
      <c r="B345" s="138">
        <v>0</v>
      </c>
      <c r="C345" s="133"/>
      <c r="D345" s="139">
        <v>1</v>
      </c>
      <c r="E345" s="140">
        <v>3</v>
      </c>
      <c r="F345" s="133"/>
      <c r="G345" s="139">
        <v>0</v>
      </c>
      <c r="H345" s="344"/>
      <c r="I345" s="345"/>
      <c r="J345" s="346"/>
      <c r="K345" s="132">
        <f>J347</f>
        <v>0</v>
      </c>
      <c r="L345" s="133"/>
      <c r="M345" s="134">
        <f>H347</f>
        <v>1</v>
      </c>
      <c r="N345" s="132">
        <f>J349</f>
        <v>0</v>
      </c>
      <c r="O345" s="133"/>
      <c r="P345" s="134">
        <f>H349</f>
        <v>0</v>
      </c>
      <c r="Q345" s="132">
        <f>J351</f>
        <v>0</v>
      </c>
      <c r="R345" s="133"/>
      <c r="S345" s="134">
        <f>H351</f>
        <v>1</v>
      </c>
      <c r="T345" s="156">
        <f>J353</f>
        <v>0</v>
      </c>
      <c r="U345" s="157"/>
      <c r="V345" s="158">
        <f>H353</f>
        <v>0</v>
      </c>
      <c r="W345" s="52"/>
      <c r="X345" s="53">
        <f>IF(W345="","",IF(W345=Y345,"△",IF(W345&gt;Y345,"○","×")))</f>
      </c>
      <c r="Y345" s="54"/>
      <c r="Z345" s="405"/>
      <c r="AA345" s="407"/>
      <c r="AB345" s="400"/>
      <c r="AC345" s="409"/>
      <c r="AD345" s="302"/>
      <c r="AE345" s="295"/>
      <c r="AF345" s="400"/>
      <c r="AG345" s="396"/>
      <c r="AI345" s="398"/>
      <c r="AJ345" s="398"/>
      <c r="AK345" s="398"/>
    </row>
    <row r="346" spans="1:37" ht="13.5">
      <c r="A346" s="323" t="s">
        <v>127</v>
      </c>
      <c r="B346" s="324" t="str">
        <f>IF(B347="","",IF(B347=D347,"△",IF(B347&gt;D347,"○","×")))</f>
        <v>×</v>
      </c>
      <c r="C346" s="324"/>
      <c r="D346" s="325"/>
      <c r="E346" s="340" t="str">
        <f>IF(E347="","",IF(E347=G347,"△",IF(E347&gt;G347,"○","×")))</f>
        <v>○</v>
      </c>
      <c r="F346" s="324"/>
      <c r="G346" s="325"/>
      <c r="H346" s="340" t="str">
        <f>IF(H347="","",IF(H347=J347,"△",IF(H347&gt;J347,"○","×")))</f>
        <v>○</v>
      </c>
      <c r="I346" s="324"/>
      <c r="J346" s="325"/>
      <c r="K346" s="341"/>
      <c r="L346" s="342"/>
      <c r="M346" s="343"/>
      <c r="N346" s="347" t="str">
        <f>IF(N347="","",IF(N347=P347,"△",IF(N347&gt;P347,"○","×")))</f>
        <v>×</v>
      </c>
      <c r="O346" s="348"/>
      <c r="P346" s="349"/>
      <c r="Q346" s="330" t="str">
        <f>IF(Q347="","",IF(Q347=S347,"△",IF(Q347&gt;S347,"○","×")))</f>
        <v>×</v>
      </c>
      <c r="R346" s="324"/>
      <c r="S346" s="325"/>
      <c r="T346" s="462"/>
      <c r="U346" s="463"/>
      <c r="V346" s="464"/>
      <c r="W346" s="410" t="s">
        <v>0</v>
      </c>
      <c r="X346" s="411"/>
      <c r="Y346" s="412"/>
      <c r="Z346" s="413">
        <f>COUNTIF(B346:Y347,"○")</f>
        <v>2</v>
      </c>
      <c r="AA346" s="414">
        <f>COUNTIF(B346:Y347,"×")</f>
        <v>3</v>
      </c>
      <c r="AB346" s="415">
        <f>COUNTIF(B346:Y347,"△")</f>
        <v>0</v>
      </c>
      <c r="AC346" s="416">
        <f>Z346*3+AB346</f>
        <v>6</v>
      </c>
      <c r="AD346" s="322">
        <f>SUM(E347,H347,B347,N347,Q347,T347,W347)</f>
        <v>5</v>
      </c>
      <c r="AE346" s="337">
        <f>SUM(G347,J347,D347,P347,S347,V347,Y347)</f>
        <v>5</v>
      </c>
      <c r="AF346" s="415">
        <f>AD346-AE346</f>
        <v>0</v>
      </c>
      <c r="AG346" s="381">
        <v>4</v>
      </c>
      <c r="AI346" s="397" t="s">
        <v>0</v>
      </c>
      <c r="AJ346" s="397" t="s">
        <v>0</v>
      </c>
      <c r="AK346" s="397" t="s">
        <v>0</v>
      </c>
    </row>
    <row r="347" spans="1:37" ht="13.5">
      <c r="A347" s="304"/>
      <c r="B347" s="138">
        <v>1</v>
      </c>
      <c r="C347" s="141"/>
      <c r="D347" s="139">
        <v>2</v>
      </c>
      <c r="E347" s="140">
        <v>3</v>
      </c>
      <c r="F347" s="141"/>
      <c r="G347" s="139">
        <v>1</v>
      </c>
      <c r="H347" s="140">
        <v>1</v>
      </c>
      <c r="I347" s="141"/>
      <c r="J347" s="139">
        <v>0</v>
      </c>
      <c r="K347" s="344"/>
      <c r="L347" s="345"/>
      <c r="M347" s="346"/>
      <c r="N347" s="142">
        <f>M349</f>
        <v>0</v>
      </c>
      <c r="O347" s="141"/>
      <c r="P347" s="134">
        <f>K349</f>
        <v>1</v>
      </c>
      <c r="Q347" s="132">
        <f>M351</f>
        <v>0</v>
      </c>
      <c r="R347" s="133"/>
      <c r="S347" s="134">
        <f>K351</f>
        <v>1</v>
      </c>
      <c r="T347" s="156">
        <f>M353</f>
        <v>0</v>
      </c>
      <c r="U347" s="157"/>
      <c r="V347" s="158">
        <f>K353</f>
        <v>0</v>
      </c>
      <c r="W347" s="52"/>
      <c r="X347" s="53">
        <f>IF(W347="","",IF(W347=Y347,"△",IF(W347&gt;Y347,"○","×")))</f>
      </c>
      <c r="Y347" s="54"/>
      <c r="Z347" s="405"/>
      <c r="AA347" s="407"/>
      <c r="AB347" s="400"/>
      <c r="AC347" s="409"/>
      <c r="AD347" s="302"/>
      <c r="AE347" s="295"/>
      <c r="AF347" s="400"/>
      <c r="AG347" s="396"/>
      <c r="AI347" s="398"/>
      <c r="AJ347" s="398"/>
      <c r="AK347" s="398"/>
    </row>
    <row r="348" spans="1:37" ht="13.5">
      <c r="A348" s="323" t="s">
        <v>1</v>
      </c>
      <c r="B348" s="324" t="str">
        <f>IF(B349="","",IF(B349=D349,"△",IF(B349&gt;D349,"○","×")))</f>
        <v>△</v>
      </c>
      <c r="C348" s="324"/>
      <c r="D348" s="325"/>
      <c r="E348" s="340" t="str">
        <f>IF(E349="","",IF(E349=G349,"△",IF(E349&gt;G349,"○","×")))</f>
        <v>○</v>
      </c>
      <c r="F348" s="324"/>
      <c r="G348" s="325"/>
      <c r="H348" s="340" t="str">
        <f>IF(H349="","",IF(H349=J349,"△",IF(H349&gt;J349,"○","×")))</f>
        <v>△</v>
      </c>
      <c r="I348" s="324"/>
      <c r="J348" s="325"/>
      <c r="K348" s="340" t="str">
        <f>IF(K349="","",IF(K349=M349,"△",IF(K349&gt;M349,"○","×")))</f>
        <v>○</v>
      </c>
      <c r="L348" s="324"/>
      <c r="M348" s="325"/>
      <c r="N348" s="326"/>
      <c r="O348" s="327"/>
      <c r="P348" s="328"/>
      <c r="Q348" s="330" t="str">
        <f>IF(Q349="","",IF(Q349=S349,"△",IF(Q349&gt;S349,"○","×")))</f>
        <v>○</v>
      </c>
      <c r="R348" s="324"/>
      <c r="S348" s="325"/>
      <c r="T348" s="465"/>
      <c r="U348" s="466"/>
      <c r="V348" s="467"/>
      <c r="W348" s="410" t="s">
        <v>0</v>
      </c>
      <c r="X348" s="411"/>
      <c r="Y348" s="412"/>
      <c r="Z348" s="413">
        <f>COUNTIF(B348:Y349,"○")</f>
        <v>3</v>
      </c>
      <c r="AA348" s="414">
        <f>COUNTIF(B348:Y349,"×")</f>
        <v>0</v>
      </c>
      <c r="AB348" s="415">
        <f>COUNTIF(B348:Y349,"△")</f>
        <v>2</v>
      </c>
      <c r="AC348" s="416">
        <f>Z348*3+AB348</f>
        <v>11</v>
      </c>
      <c r="AD348" s="322">
        <f>SUM(E349,H349,K349,B349,Q349,T349,W349)</f>
        <v>7</v>
      </c>
      <c r="AE348" s="337">
        <f>SUM(G349,J349,M349,D349,S349,V349,Y349)</f>
        <v>2</v>
      </c>
      <c r="AF348" s="415">
        <f>AD348-AE348</f>
        <v>5</v>
      </c>
      <c r="AG348" s="381">
        <v>1</v>
      </c>
      <c r="AI348" s="397" t="s">
        <v>0</v>
      </c>
      <c r="AJ348" s="397" t="s">
        <v>0</v>
      </c>
      <c r="AK348" s="397" t="s">
        <v>0</v>
      </c>
    </row>
    <row r="349" spans="1:37" ht="13.5">
      <c r="A349" s="304"/>
      <c r="B349" s="138">
        <v>1</v>
      </c>
      <c r="C349" s="141"/>
      <c r="D349" s="139">
        <v>1</v>
      </c>
      <c r="E349" s="140">
        <v>3</v>
      </c>
      <c r="F349" s="141"/>
      <c r="G349" s="139">
        <v>0</v>
      </c>
      <c r="H349" s="140">
        <v>0</v>
      </c>
      <c r="I349" s="141"/>
      <c r="J349" s="139">
        <v>0</v>
      </c>
      <c r="K349" s="140">
        <v>1</v>
      </c>
      <c r="L349" s="141"/>
      <c r="M349" s="139">
        <v>0</v>
      </c>
      <c r="N349" s="329"/>
      <c r="O349" s="307"/>
      <c r="P349" s="308"/>
      <c r="Q349" s="142">
        <f>P351</f>
        <v>2</v>
      </c>
      <c r="R349" s="141"/>
      <c r="S349" s="143">
        <f>N351</f>
        <v>1</v>
      </c>
      <c r="T349" s="159">
        <f>P353</f>
        <v>0</v>
      </c>
      <c r="U349" s="160"/>
      <c r="V349" s="161">
        <f>N353</f>
        <v>0</v>
      </c>
      <c r="W349" s="52"/>
      <c r="X349" s="53">
        <f>IF(W349="","",IF(W349=Y349,"△",IF(W349&gt;Y349,"○","×")))</f>
      </c>
      <c r="Y349" s="54"/>
      <c r="Z349" s="405"/>
      <c r="AA349" s="407"/>
      <c r="AB349" s="400"/>
      <c r="AC349" s="409"/>
      <c r="AD349" s="302"/>
      <c r="AE349" s="295"/>
      <c r="AF349" s="400"/>
      <c r="AG349" s="396"/>
      <c r="AI349" s="398"/>
      <c r="AJ349" s="398"/>
      <c r="AK349" s="398"/>
    </row>
    <row r="350" spans="1:37" ht="13.5">
      <c r="A350" s="323" t="s">
        <v>106</v>
      </c>
      <c r="B350" s="313" t="str">
        <f>IF(B351="","",IF(B351=D351,"△",IF(B351&gt;D351,"○","×")))</f>
        <v>×</v>
      </c>
      <c r="C350" s="313"/>
      <c r="D350" s="314"/>
      <c r="E350" s="360" t="str">
        <f>IF(E351="","",IF(E351=G351,"△",IF(E351&gt;G351,"○","×")))</f>
        <v>○</v>
      </c>
      <c r="F350" s="313"/>
      <c r="G350" s="314"/>
      <c r="H350" s="360" t="str">
        <f>IF(H351="","",IF(H351=J351,"△",IF(H351&gt;J351,"○","×")))</f>
        <v>○</v>
      </c>
      <c r="I350" s="313"/>
      <c r="J350" s="314"/>
      <c r="K350" s="360" t="str">
        <f>IF(K351="","",IF(K351=M351,"△",IF(K351&gt;M351,"○","×")))</f>
        <v>○</v>
      </c>
      <c r="L350" s="313"/>
      <c r="M350" s="314"/>
      <c r="N350" s="360" t="str">
        <f>IF(N351="","",IF(N351=P351,"△",IF(N351&gt;P351,"○","×")))</f>
        <v>×</v>
      </c>
      <c r="O350" s="313"/>
      <c r="P350" s="314"/>
      <c r="Q350" s="356"/>
      <c r="R350" s="305"/>
      <c r="S350" s="306"/>
      <c r="T350" s="468"/>
      <c r="U350" s="469"/>
      <c r="V350" s="470"/>
      <c r="W350" s="410" t="s">
        <v>0</v>
      </c>
      <c r="X350" s="411"/>
      <c r="Y350" s="412"/>
      <c r="Z350" s="413">
        <f>COUNTIF(B350:Y351,"○")</f>
        <v>3</v>
      </c>
      <c r="AA350" s="414">
        <f>COUNTIF(B350:Y351,"×")</f>
        <v>2</v>
      </c>
      <c r="AB350" s="415">
        <f>COUNTIF(B350:Y351,"△")</f>
        <v>0</v>
      </c>
      <c r="AC350" s="416">
        <f>Z350*3+AB350</f>
        <v>9</v>
      </c>
      <c r="AD350" s="322">
        <f>SUM(E351,H351,K351,N351,B351,T351,W351)</f>
        <v>6</v>
      </c>
      <c r="AE350" s="337">
        <f>SUM(G351,J351,M351,P351,D351,V351,Y351)</f>
        <v>4</v>
      </c>
      <c r="AF350" s="415">
        <f>AD350-AE350</f>
        <v>2</v>
      </c>
      <c r="AG350" s="381">
        <v>3</v>
      </c>
      <c r="AI350" s="397" t="s">
        <v>0</v>
      </c>
      <c r="AJ350" s="397" t="s">
        <v>0</v>
      </c>
      <c r="AK350" s="397" t="s">
        <v>0</v>
      </c>
    </row>
    <row r="351" spans="1:37" ht="13.5">
      <c r="A351" s="304"/>
      <c r="B351" s="147">
        <v>1</v>
      </c>
      <c r="C351" s="133"/>
      <c r="D351" s="148">
        <v>2</v>
      </c>
      <c r="E351" s="140">
        <v>2</v>
      </c>
      <c r="F351" s="141"/>
      <c r="G351" s="139">
        <v>0</v>
      </c>
      <c r="H351" s="140">
        <v>1</v>
      </c>
      <c r="I351" s="141"/>
      <c r="J351" s="139">
        <v>0</v>
      </c>
      <c r="K351" s="140">
        <v>1</v>
      </c>
      <c r="L351" s="141"/>
      <c r="M351" s="139">
        <v>0</v>
      </c>
      <c r="N351" s="140">
        <v>1</v>
      </c>
      <c r="O351" s="141"/>
      <c r="P351" s="139">
        <v>2</v>
      </c>
      <c r="Q351" s="356"/>
      <c r="R351" s="305"/>
      <c r="S351" s="306"/>
      <c r="T351" s="159">
        <f>S353</f>
        <v>0</v>
      </c>
      <c r="U351" s="160"/>
      <c r="V351" s="161">
        <f>Q353</f>
        <v>0</v>
      </c>
      <c r="W351" s="47"/>
      <c r="X351" s="48">
        <f>IF(W351="","",IF(W351=Y351,"△",IF(W351&gt;Y351,"○","×")))</f>
      </c>
      <c r="Y351" s="54"/>
      <c r="Z351" s="405"/>
      <c r="AA351" s="407"/>
      <c r="AB351" s="400"/>
      <c r="AC351" s="409"/>
      <c r="AD351" s="302"/>
      <c r="AE351" s="295"/>
      <c r="AF351" s="400"/>
      <c r="AG351" s="396"/>
      <c r="AI351" s="398"/>
      <c r="AJ351" s="398"/>
      <c r="AK351" s="398"/>
    </row>
    <row r="352" spans="1:37" ht="13.5">
      <c r="A352" s="323"/>
      <c r="B352" s="324"/>
      <c r="C352" s="324"/>
      <c r="D352" s="325"/>
      <c r="E352" s="340"/>
      <c r="F352" s="324"/>
      <c r="G352" s="325"/>
      <c r="H352" s="340"/>
      <c r="I352" s="324"/>
      <c r="J352" s="325"/>
      <c r="K352" s="340"/>
      <c r="L352" s="324"/>
      <c r="M352" s="325"/>
      <c r="N352" s="340"/>
      <c r="O352" s="324"/>
      <c r="P352" s="325"/>
      <c r="Q352" s="340" t="s">
        <v>0</v>
      </c>
      <c r="R352" s="324"/>
      <c r="S352" s="325"/>
      <c r="T352" s="326"/>
      <c r="U352" s="327"/>
      <c r="V352" s="328"/>
      <c r="W352" s="410" t="s">
        <v>0</v>
      </c>
      <c r="X352" s="411"/>
      <c r="Y352" s="412"/>
      <c r="Z352" s="413">
        <f>COUNTIF(B352:Y353,"○")</f>
        <v>0</v>
      </c>
      <c r="AA352" s="414">
        <f>COUNTIF(B352:Y353,"×")</f>
        <v>0</v>
      </c>
      <c r="AB352" s="415">
        <f>COUNTIF(B352:Y353,"△")</f>
        <v>0</v>
      </c>
      <c r="AC352" s="416">
        <f>Z352*3+AB352</f>
        <v>0</v>
      </c>
      <c r="AD352" s="322">
        <f>SUM(E353,H353,K353,N353,Q353,B353,W353)</f>
        <v>0</v>
      </c>
      <c r="AE352" s="337">
        <f>SUM(G353,J353,M353,P353,S353,D353,Y353)</f>
        <v>0</v>
      </c>
      <c r="AF352" s="415">
        <f>AD352-AE352</f>
        <v>0</v>
      </c>
      <c r="AG352" s="381"/>
      <c r="AI352" s="397" t="s">
        <v>0</v>
      </c>
      <c r="AJ352" s="397" t="s">
        <v>0</v>
      </c>
      <c r="AK352" s="397" t="s">
        <v>0</v>
      </c>
    </row>
    <row r="353" spans="1:37" ht="14.25" thickBot="1">
      <c r="A353" s="367"/>
      <c r="B353" s="149"/>
      <c r="C353" s="150"/>
      <c r="D353" s="151"/>
      <c r="E353" s="152"/>
      <c r="F353" s="150"/>
      <c r="G353" s="151"/>
      <c r="H353" s="152"/>
      <c r="I353" s="150"/>
      <c r="J353" s="151"/>
      <c r="K353" s="152"/>
      <c r="L353" s="150"/>
      <c r="M353" s="151"/>
      <c r="N353" s="152"/>
      <c r="O353" s="150"/>
      <c r="P353" s="151"/>
      <c r="Q353" s="152"/>
      <c r="R353" s="150"/>
      <c r="S353" s="151"/>
      <c r="T353" s="499"/>
      <c r="U353" s="500"/>
      <c r="V353" s="501"/>
      <c r="W353" s="47"/>
      <c r="X353" s="48">
        <f>IF(W353="","",IF(W353=Y353,"△",IF(W353&gt;Y353,"○","×")))</f>
      </c>
      <c r="Y353" s="54"/>
      <c r="Z353" s="405"/>
      <c r="AA353" s="407"/>
      <c r="AB353" s="400"/>
      <c r="AC353" s="409"/>
      <c r="AD353" s="302"/>
      <c r="AE353" s="295"/>
      <c r="AF353" s="400"/>
      <c r="AG353" s="396"/>
      <c r="AI353" s="398"/>
      <c r="AJ353" s="398"/>
      <c r="AK353" s="398"/>
    </row>
    <row r="354" spans="1:37" ht="13.5">
      <c r="A354" s="368" t="s">
        <v>0</v>
      </c>
      <c r="B354" s="417" t="s">
        <v>0</v>
      </c>
      <c r="C354" s="411"/>
      <c r="D354" s="418"/>
      <c r="E354" s="410" t="s">
        <v>0</v>
      </c>
      <c r="F354" s="411"/>
      <c r="G354" s="418"/>
      <c r="H354" s="410" t="s">
        <v>0</v>
      </c>
      <c r="I354" s="411"/>
      <c r="J354" s="418"/>
      <c r="K354" s="410" t="s">
        <v>0</v>
      </c>
      <c r="L354" s="411"/>
      <c r="M354" s="418"/>
      <c r="N354" s="410" t="s">
        <v>0</v>
      </c>
      <c r="O354" s="411"/>
      <c r="P354" s="418"/>
      <c r="Q354" s="410" t="s">
        <v>0</v>
      </c>
      <c r="R354" s="411"/>
      <c r="S354" s="418"/>
      <c r="T354" s="410" t="s">
        <v>0</v>
      </c>
      <c r="U354" s="411"/>
      <c r="V354" s="418"/>
      <c r="W354" s="421"/>
      <c r="X354" s="422"/>
      <c r="Y354" s="423"/>
      <c r="Z354" s="413">
        <f>COUNTIF(B354:Y355,"○")</f>
        <v>0</v>
      </c>
      <c r="AA354" s="414">
        <f>COUNTIF(B354:Y355,"×")</f>
        <v>0</v>
      </c>
      <c r="AB354" s="415">
        <f>COUNTIF(B354:Y355,"△")</f>
        <v>0</v>
      </c>
      <c r="AC354" s="416">
        <f>Z354*3+AB354</f>
        <v>0</v>
      </c>
      <c r="AD354" s="322">
        <f>SUM(E355,H355,K355,N355,Q355,T355,B355)</f>
        <v>0</v>
      </c>
      <c r="AE354" s="337">
        <f>SUM(G355,J355,M355,P355,S355,V355,D355)</f>
        <v>0</v>
      </c>
      <c r="AF354" s="415">
        <f>AD354-AE354</f>
        <v>0</v>
      </c>
      <c r="AG354" s="416" t="s">
        <v>0</v>
      </c>
      <c r="AI354" s="397" t="s">
        <v>0</v>
      </c>
      <c r="AJ354" s="397" t="s">
        <v>0</v>
      </c>
      <c r="AK354" s="397" t="s">
        <v>0</v>
      </c>
    </row>
    <row r="355" spans="1:37" ht="14.25" thickBot="1">
      <c r="A355" s="369"/>
      <c r="B355" s="55">
        <f>IF(Y341="","",Y341)</f>
      </c>
      <c r="C355" s="56">
        <f>IF(B355="","",IF(B355=D355,"△",IF(B355&gt;D355,"○","×")))</f>
      </c>
      <c r="D355" s="57">
        <f>IF(W341="","",W341)</f>
      </c>
      <c r="E355" s="58">
        <f>IF(Y343="","",Y343)</f>
      </c>
      <c r="F355" s="56">
        <f>IF(E355="","",IF(E355=G355,"△",IF(E355&gt;G355,"○","×")))</f>
      </c>
      <c r="G355" s="57">
        <f>IF(W343="","",W343)</f>
      </c>
      <c r="H355" s="58">
        <f>IF(Y345="","",Y345)</f>
      </c>
      <c r="I355" s="56">
        <f>IF(H355="","",IF(H355=J355,"△",IF(H355&gt;J355,"○","×")))</f>
      </c>
      <c r="J355" s="57">
        <f>IF(W345="","",W345)</f>
      </c>
      <c r="K355" s="58">
        <f>IF(Y347="","",Y347)</f>
      </c>
      <c r="L355" s="56">
        <f>IF(K355="","",IF(K355=M355,"△",IF(K355&gt;M355,"○","×")))</f>
      </c>
      <c r="M355" s="57">
        <f>IF(W347="","",W347)</f>
      </c>
      <c r="N355" s="58">
        <f>IF(Y349="","",Y349)</f>
      </c>
      <c r="O355" s="56">
        <f>IF(N355="","",IF(N355=P355,"△",IF(N355&gt;P355,"○","×")))</f>
      </c>
      <c r="P355" s="57">
        <f>IF(W349="","",W349)</f>
      </c>
      <c r="Q355" s="58">
        <f>IF(Y351="","",Y351)</f>
      </c>
      <c r="R355" s="56">
        <f>IF(Q355="","",IF(Q355=S355,"△",IF(Q355&gt;S355,"○","×")))</f>
      </c>
      <c r="S355" s="57">
        <f>IF(W351="","",W351)</f>
      </c>
      <c r="T355" s="58">
        <f>IF(Y353="","",Y353)</f>
      </c>
      <c r="U355" s="56">
        <f>IF(T355="","",IF(T355=V355,"△",IF(T355&gt;V355,"○","×")))</f>
      </c>
      <c r="V355" s="57">
        <f>IF(W353="","",W353)</f>
      </c>
      <c r="W355" s="424"/>
      <c r="X355" s="425"/>
      <c r="Y355" s="426"/>
      <c r="Z355" s="427"/>
      <c r="AA355" s="419"/>
      <c r="AB355" s="420"/>
      <c r="AC355" s="428"/>
      <c r="AD355" s="380"/>
      <c r="AE355" s="372"/>
      <c r="AF355" s="420"/>
      <c r="AG355" s="428"/>
      <c r="AI355" s="398"/>
      <c r="AJ355" s="398"/>
      <c r="AK355" s="398"/>
    </row>
    <row r="356" spans="1:37" ht="6" customHeight="1">
      <c r="A356" s="16"/>
      <c r="B356" s="12"/>
      <c r="C356" s="26"/>
      <c r="D356" s="17"/>
      <c r="E356" s="12"/>
      <c r="F356" s="22"/>
      <c r="G356" s="17"/>
      <c r="H356" s="12"/>
      <c r="I356" s="26"/>
      <c r="J356" s="17"/>
      <c r="K356" s="12"/>
      <c r="L356" s="22"/>
      <c r="M356" s="17"/>
      <c r="N356" s="12"/>
      <c r="O356" s="22"/>
      <c r="P356" s="17"/>
      <c r="Q356" s="12"/>
      <c r="R356" s="22"/>
      <c r="S356" s="17"/>
      <c r="T356" s="12"/>
      <c r="U356" s="22"/>
      <c r="V356" s="17"/>
      <c r="W356" s="11"/>
      <c r="X356" s="22"/>
      <c r="Y356" s="11"/>
      <c r="Z356" s="180"/>
      <c r="AA356" s="180"/>
      <c r="AB356" s="180"/>
      <c r="AC356" s="180"/>
      <c r="AD356" s="180"/>
      <c r="AE356" s="180"/>
      <c r="AF356" s="180"/>
      <c r="AG356" s="180"/>
      <c r="AI356" s="18"/>
      <c r="AJ356" s="18"/>
      <c r="AK356" s="18"/>
    </row>
    <row r="357" spans="1:37" ht="13.5" customHeight="1">
      <c r="A357" s="16"/>
      <c r="B357" s="12"/>
      <c r="C357" s="26"/>
      <c r="D357" s="17"/>
      <c r="E357" s="12"/>
      <c r="F357" s="22"/>
      <c r="G357" s="17"/>
      <c r="H357" s="12"/>
      <c r="I357" s="26"/>
      <c r="J357" s="17"/>
      <c r="K357" s="12"/>
      <c r="L357" s="22"/>
      <c r="M357" s="17"/>
      <c r="N357" s="12"/>
      <c r="O357" s="22"/>
      <c r="P357" s="17"/>
      <c r="Q357" s="12"/>
      <c r="R357" s="22"/>
      <c r="S357" s="17"/>
      <c r="T357" s="12"/>
      <c r="U357" s="22"/>
      <c r="V357" s="17"/>
      <c r="W357" s="11"/>
      <c r="X357" s="22"/>
      <c r="Y357" s="11"/>
      <c r="Z357" s="180"/>
      <c r="AA357" s="180"/>
      <c r="AB357" s="180"/>
      <c r="AC357" s="271">
        <v>42064</v>
      </c>
      <c r="AD357" s="271"/>
      <c r="AE357" s="271"/>
      <c r="AF357" s="271"/>
      <c r="AG357" s="175" t="s">
        <v>3</v>
      </c>
      <c r="AI357" s="18"/>
      <c r="AJ357" s="18"/>
      <c r="AK357" s="18"/>
    </row>
    <row r="358" spans="1:33" ht="18.75" customHeight="1">
      <c r="A358" s="2">
        <v>3</v>
      </c>
      <c r="B358" s="2" t="s">
        <v>4</v>
      </c>
      <c r="C358" s="272" t="s">
        <v>37</v>
      </c>
      <c r="D358" s="272"/>
      <c r="E358" s="3" t="s">
        <v>33</v>
      </c>
      <c r="F358" s="24"/>
      <c r="G358" s="4"/>
      <c r="H358" s="273" t="s">
        <v>0</v>
      </c>
      <c r="I358" s="273"/>
      <c r="J358" s="273"/>
      <c r="K358" s="273"/>
      <c r="L358" s="25"/>
      <c r="M358" s="4"/>
      <c r="N358" s="4"/>
      <c r="O358" s="25"/>
      <c r="P358" s="4"/>
      <c r="Q358" s="4"/>
      <c r="R358" s="25"/>
      <c r="S358" s="4"/>
      <c r="T358" s="4"/>
      <c r="U358" s="25"/>
      <c r="V358" s="4"/>
      <c r="W358" s="4"/>
      <c r="X358" s="25"/>
      <c r="Y358" s="4"/>
      <c r="Z358" s="176"/>
      <c r="AA358" s="176"/>
      <c r="AB358" s="176"/>
      <c r="AC358" s="176"/>
      <c r="AD358" s="174"/>
      <c r="AE358" s="174"/>
      <c r="AF358" s="174"/>
      <c r="AG358" s="174"/>
    </row>
    <row r="359" spans="1:40" ht="11.25" customHeight="1" thickBot="1">
      <c r="A359" s="4"/>
      <c r="B359" s="4"/>
      <c r="C359" s="25"/>
      <c r="D359" s="4"/>
      <c r="E359" s="4"/>
      <c r="F359" s="25"/>
      <c r="G359" s="4"/>
      <c r="H359" s="4"/>
      <c r="I359" s="25"/>
      <c r="J359" s="4"/>
      <c r="K359" s="4"/>
      <c r="L359" s="25"/>
      <c r="M359" s="4"/>
      <c r="N359" s="4"/>
      <c r="O359" s="25"/>
      <c r="P359" s="4"/>
      <c r="Q359" s="5"/>
      <c r="R359" s="29"/>
      <c r="S359" s="5"/>
      <c r="T359" s="5"/>
      <c r="U359" s="29"/>
      <c r="V359" s="5"/>
      <c r="W359" s="5"/>
      <c r="X359" s="29"/>
      <c r="Y359" s="6"/>
      <c r="Z359" s="177"/>
      <c r="AA359" s="178" t="s">
        <v>7</v>
      </c>
      <c r="AB359" s="178">
        <v>15</v>
      </c>
      <c r="AC359" s="179" t="s">
        <v>8</v>
      </c>
      <c r="AD359" s="174"/>
      <c r="AE359" s="174"/>
      <c r="AF359" s="174"/>
      <c r="AG359" s="174"/>
      <c r="AI359" s="383" t="s">
        <v>34</v>
      </c>
      <c r="AJ359" s="383"/>
      <c r="AK359" s="383"/>
      <c r="AL359" s="7"/>
      <c r="AM359" s="7"/>
      <c r="AN359" s="7"/>
    </row>
    <row r="360" spans="1:33" ht="14.25" thickBot="1">
      <c r="A360" s="8">
        <v>6</v>
      </c>
      <c r="B360" s="4" t="s">
        <v>35</v>
      </c>
      <c r="C360" s="25"/>
      <c r="D360" s="4"/>
      <c r="E360" s="4"/>
      <c r="F360" s="25"/>
      <c r="G360" s="4"/>
      <c r="H360" s="4"/>
      <c r="I360" s="25"/>
      <c r="J360" s="4"/>
      <c r="K360" s="4"/>
      <c r="L360" s="25"/>
      <c r="M360" s="4"/>
      <c r="N360" s="9"/>
      <c r="O360" s="25"/>
      <c r="P360" s="257" t="s">
        <v>11</v>
      </c>
      <c r="Q360" s="257"/>
      <c r="R360" s="257"/>
      <c r="S360" s="257"/>
      <c r="T360" s="44">
        <v>15</v>
      </c>
      <c r="U360" s="25"/>
      <c r="V360" s="258" t="s">
        <v>12</v>
      </c>
      <c r="W360" s="258"/>
      <c r="X360" s="258"/>
      <c r="Y360" s="10">
        <v>0</v>
      </c>
      <c r="Z360" s="176"/>
      <c r="AA360" s="176"/>
      <c r="AB360" s="176"/>
      <c r="AC360" s="176"/>
      <c r="AD360" s="174"/>
      <c r="AE360" s="174"/>
      <c r="AF360" s="174"/>
      <c r="AG360" s="174"/>
    </row>
    <row r="361" spans="1:37" ht="13.5" customHeight="1">
      <c r="A361" s="274"/>
      <c r="B361" s="276" t="str">
        <f>A363</f>
        <v>峰相</v>
      </c>
      <c r="C361" s="259"/>
      <c r="D361" s="259"/>
      <c r="E361" s="259" t="str">
        <f>A365</f>
        <v>城北A</v>
      </c>
      <c r="F361" s="259"/>
      <c r="G361" s="259"/>
      <c r="H361" s="259" t="str">
        <f>A367</f>
        <v>白浜</v>
      </c>
      <c r="I361" s="259"/>
      <c r="J361" s="259"/>
      <c r="K361" s="259" t="str">
        <f>A369</f>
        <v>やわた</v>
      </c>
      <c r="L361" s="259"/>
      <c r="M361" s="259"/>
      <c r="N361" s="259" t="str">
        <f>A371</f>
        <v>山田</v>
      </c>
      <c r="O361" s="259"/>
      <c r="P361" s="259"/>
      <c r="Q361" s="259" t="str">
        <f>A373</f>
        <v>英賀保A</v>
      </c>
      <c r="R361" s="259"/>
      <c r="S361" s="259"/>
      <c r="T361" s="259"/>
      <c r="U361" s="259"/>
      <c r="V361" s="259"/>
      <c r="W361" s="280" t="s">
        <v>0</v>
      </c>
      <c r="X361" s="281"/>
      <c r="Y361" s="282"/>
      <c r="Z361" s="387" t="s">
        <v>13</v>
      </c>
      <c r="AA361" s="389" t="s">
        <v>14</v>
      </c>
      <c r="AB361" s="391" t="s">
        <v>15</v>
      </c>
      <c r="AC361" s="393" t="s">
        <v>16</v>
      </c>
      <c r="AD361" s="387" t="s">
        <v>17</v>
      </c>
      <c r="AE361" s="389" t="s">
        <v>18</v>
      </c>
      <c r="AF361" s="391" t="s">
        <v>19</v>
      </c>
      <c r="AG361" s="261" t="s">
        <v>2</v>
      </c>
      <c r="AI361" s="384" t="s">
        <v>20</v>
      </c>
      <c r="AJ361" s="384" t="s">
        <v>21</v>
      </c>
      <c r="AK361" s="384" t="s">
        <v>22</v>
      </c>
    </row>
    <row r="362" spans="1:37" ht="14.25" thickBot="1">
      <c r="A362" s="275"/>
      <c r="B362" s="277"/>
      <c r="C362" s="260"/>
      <c r="D362" s="260"/>
      <c r="E362" s="260"/>
      <c r="F362" s="260"/>
      <c r="G362" s="260"/>
      <c r="H362" s="260"/>
      <c r="I362" s="260"/>
      <c r="J362" s="260"/>
      <c r="K362" s="260"/>
      <c r="L362" s="260"/>
      <c r="M362" s="260"/>
      <c r="N362" s="260"/>
      <c r="O362" s="260"/>
      <c r="P362" s="260"/>
      <c r="Q362" s="260"/>
      <c r="R362" s="260"/>
      <c r="S362" s="260"/>
      <c r="T362" s="260"/>
      <c r="U362" s="260"/>
      <c r="V362" s="260"/>
      <c r="W362" s="283"/>
      <c r="X362" s="284"/>
      <c r="Y362" s="285"/>
      <c r="Z362" s="388"/>
      <c r="AA362" s="390"/>
      <c r="AB362" s="392"/>
      <c r="AC362" s="394"/>
      <c r="AD362" s="388"/>
      <c r="AE362" s="390"/>
      <c r="AF362" s="392"/>
      <c r="AG362" s="262"/>
      <c r="AI362" s="385"/>
      <c r="AJ362" s="385"/>
      <c r="AK362" s="385"/>
    </row>
    <row r="363" spans="1:37" ht="13.5">
      <c r="A363" s="303" t="s">
        <v>59</v>
      </c>
      <c r="B363" s="305"/>
      <c r="C363" s="305"/>
      <c r="D363" s="306"/>
      <c r="E363" s="309" t="str">
        <f>IF(E364="","",IF(E364=G364,"△",IF(E364&gt;G364,"○","×")))</f>
        <v>△</v>
      </c>
      <c r="F363" s="310"/>
      <c r="G363" s="311"/>
      <c r="H363" s="312" t="str">
        <f>IF(H364="","",IF(H364=J364,"△",IF(H364&gt;J364,"○","×")))</f>
        <v>×</v>
      </c>
      <c r="I363" s="313"/>
      <c r="J363" s="314"/>
      <c r="K363" s="309" t="str">
        <f>IF(K364="","",IF(K364=M364,"△",IF(K364&gt;M364,"○","×")))</f>
        <v>○</v>
      </c>
      <c r="L363" s="310"/>
      <c r="M363" s="311"/>
      <c r="N363" s="286" t="str">
        <f>IF(N364="","",IF(N364=P364,"△",IF(N364&gt;P364,"○","×")))</f>
        <v>×</v>
      </c>
      <c r="O363" s="287"/>
      <c r="P363" s="288"/>
      <c r="Q363" s="286" t="str">
        <f>IF(Q364="","",IF(Q364=S364,"△",IF(Q364&gt;S364,"○","×")))</f>
        <v>×</v>
      </c>
      <c r="R363" s="287"/>
      <c r="S363" s="288"/>
      <c r="T363" s="456"/>
      <c r="U363" s="457"/>
      <c r="V363" s="458"/>
      <c r="W363" s="401" t="s">
        <v>0</v>
      </c>
      <c r="X363" s="402"/>
      <c r="Y363" s="403"/>
      <c r="Z363" s="404">
        <f>COUNTIF(B363:Y364,"○")</f>
        <v>1</v>
      </c>
      <c r="AA363" s="406">
        <f>COUNTIF(B363:Y364,"×")</f>
        <v>3</v>
      </c>
      <c r="AB363" s="399">
        <f>COUNTIF(B363:Y364,"△")</f>
        <v>1</v>
      </c>
      <c r="AC363" s="408">
        <f>Z363*3+AB363</f>
        <v>4</v>
      </c>
      <c r="AD363" s="301">
        <f>SUM(E364,H364,K364,N364,Q364,T364,W364)</f>
        <v>6</v>
      </c>
      <c r="AE363" s="294">
        <f>SUM(G364,J364,M364,P364,S364,V364,Y364)</f>
        <v>12</v>
      </c>
      <c r="AF363" s="399">
        <f>AD363-AE363</f>
        <v>-6</v>
      </c>
      <c r="AG363" s="395">
        <v>5</v>
      </c>
      <c r="AI363" s="397" t="s">
        <v>0</v>
      </c>
      <c r="AJ363" s="397" t="s">
        <v>0</v>
      </c>
      <c r="AK363" s="397" t="s">
        <v>0</v>
      </c>
    </row>
    <row r="364" spans="1:37" ht="13.5">
      <c r="A364" s="304"/>
      <c r="B364" s="307"/>
      <c r="C364" s="307"/>
      <c r="D364" s="308"/>
      <c r="E364" s="132">
        <f>D366</f>
        <v>2</v>
      </c>
      <c r="F364" s="133"/>
      <c r="G364" s="134">
        <f>B366</f>
        <v>2</v>
      </c>
      <c r="H364" s="132">
        <f>D368</f>
        <v>1</v>
      </c>
      <c r="I364" s="133"/>
      <c r="J364" s="134">
        <f>B368</f>
        <v>3</v>
      </c>
      <c r="K364" s="132">
        <f>D370</f>
        <v>2</v>
      </c>
      <c r="L364" s="133"/>
      <c r="M364" s="134">
        <f>B370</f>
        <v>0</v>
      </c>
      <c r="N364" s="132">
        <f>D372</f>
        <v>0</v>
      </c>
      <c r="O364" s="133"/>
      <c r="P364" s="134">
        <f>B372</f>
        <v>2</v>
      </c>
      <c r="Q364" s="132">
        <f>D374</f>
        <v>1</v>
      </c>
      <c r="R364" s="133"/>
      <c r="S364" s="134">
        <f>B374</f>
        <v>5</v>
      </c>
      <c r="T364" s="156">
        <f>D376</f>
        <v>0</v>
      </c>
      <c r="U364" s="157"/>
      <c r="V364" s="158">
        <f>B376</f>
        <v>0</v>
      </c>
      <c r="W364" s="47"/>
      <c r="X364" s="59">
        <f>IF(W364="","",IF(W364=Y364,"△",IF(W364&gt;Y364,"○","×")))</f>
      </c>
      <c r="Y364" s="49"/>
      <c r="Z364" s="405"/>
      <c r="AA364" s="407"/>
      <c r="AB364" s="400"/>
      <c r="AC364" s="409"/>
      <c r="AD364" s="302"/>
      <c r="AE364" s="295"/>
      <c r="AF364" s="400"/>
      <c r="AG364" s="396"/>
      <c r="AI364" s="398"/>
      <c r="AJ364" s="398"/>
      <c r="AK364" s="398"/>
    </row>
    <row r="365" spans="1:37" ht="13.5">
      <c r="A365" s="323" t="s">
        <v>109</v>
      </c>
      <c r="B365" s="324" t="str">
        <f>IF(B366="","",IF(B366=D366,"△",IF(B366&gt;D366,"○","×")))</f>
        <v>△</v>
      </c>
      <c r="C365" s="324"/>
      <c r="D365" s="325"/>
      <c r="E365" s="326"/>
      <c r="F365" s="327"/>
      <c r="G365" s="328"/>
      <c r="H365" s="330" t="str">
        <f>IF(H366="","",IF(H366=J366,"△",IF(H366&gt;J366,"○","×")))</f>
        <v>△</v>
      </c>
      <c r="I365" s="324"/>
      <c r="J365" s="325"/>
      <c r="K365" s="330" t="str">
        <f>IF(K366="","",IF(K366=M366,"△",IF(K366&gt;M366,"○","×")))</f>
        <v>○</v>
      </c>
      <c r="L365" s="324"/>
      <c r="M365" s="325"/>
      <c r="N365" s="330" t="str">
        <f>IF(N366="","",IF(N366=P366,"△",IF(N366&gt;P366,"○","×")))</f>
        <v>×</v>
      </c>
      <c r="O365" s="324"/>
      <c r="P365" s="325"/>
      <c r="Q365" s="330" t="str">
        <f>IF(Q366="","",IF(Q366=S366,"△",IF(Q366&gt;S366,"○","×")))</f>
        <v>○</v>
      </c>
      <c r="R365" s="324"/>
      <c r="S365" s="325"/>
      <c r="T365" s="459"/>
      <c r="U365" s="460"/>
      <c r="V365" s="461"/>
      <c r="W365" s="410" t="s">
        <v>0</v>
      </c>
      <c r="X365" s="411"/>
      <c r="Y365" s="412"/>
      <c r="Z365" s="413">
        <f>COUNTIF(B365:Y366,"○")</f>
        <v>2</v>
      </c>
      <c r="AA365" s="414">
        <f>COUNTIF(B365:Y366,"×")</f>
        <v>1</v>
      </c>
      <c r="AB365" s="415">
        <f>COUNTIF(B365:Y366,"△")</f>
        <v>2</v>
      </c>
      <c r="AC365" s="416">
        <f>Z365*3+AB365</f>
        <v>8</v>
      </c>
      <c r="AD365" s="322">
        <f>SUM(B366,E366,H366,K366,N366,Q366,T366,W366)</f>
        <v>6</v>
      </c>
      <c r="AE365" s="337">
        <f>SUM(D366,J366,M366,P366,S366,V366,Y366)</f>
        <v>12</v>
      </c>
      <c r="AF365" s="415">
        <f>AD365-AE365</f>
        <v>-6</v>
      </c>
      <c r="AG365" s="381">
        <v>3</v>
      </c>
      <c r="AI365" s="397" t="s">
        <v>0</v>
      </c>
      <c r="AJ365" s="397" t="s">
        <v>0</v>
      </c>
      <c r="AK365" s="397" t="s">
        <v>0</v>
      </c>
    </row>
    <row r="366" spans="1:37" ht="13.5">
      <c r="A366" s="304"/>
      <c r="B366" s="138">
        <v>2</v>
      </c>
      <c r="C366" s="133"/>
      <c r="D366" s="139">
        <v>2</v>
      </c>
      <c r="E366" s="329"/>
      <c r="F366" s="307"/>
      <c r="G366" s="308"/>
      <c r="H366" s="132">
        <f>G368</f>
        <v>1</v>
      </c>
      <c r="I366" s="133"/>
      <c r="J366" s="134">
        <f>E368</f>
        <v>1</v>
      </c>
      <c r="K366" s="132">
        <f>G370</f>
        <v>1</v>
      </c>
      <c r="L366" s="133"/>
      <c r="M366" s="134">
        <f>E370</f>
        <v>0</v>
      </c>
      <c r="N366" s="132">
        <f>G372</f>
        <v>0</v>
      </c>
      <c r="O366" s="133"/>
      <c r="P366" s="134">
        <f>E372</f>
        <v>8</v>
      </c>
      <c r="Q366" s="132">
        <f>G374</f>
        <v>2</v>
      </c>
      <c r="R366" s="133"/>
      <c r="S366" s="134">
        <f>E374</f>
        <v>1</v>
      </c>
      <c r="T366" s="156">
        <f>G376</f>
        <v>0</v>
      </c>
      <c r="U366" s="157"/>
      <c r="V366" s="158">
        <f>E376</f>
        <v>0</v>
      </c>
      <c r="W366" s="47"/>
      <c r="X366" s="59">
        <f>IF(W366="","",IF(W366=Y366,"△",IF(W366&gt;Y366,"○","×")))</f>
      </c>
      <c r="Y366" s="49"/>
      <c r="Z366" s="405"/>
      <c r="AA366" s="407"/>
      <c r="AB366" s="400"/>
      <c r="AC366" s="409"/>
      <c r="AD366" s="302"/>
      <c r="AE366" s="295"/>
      <c r="AF366" s="400"/>
      <c r="AG366" s="396"/>
      <c r="AI366" s="398"/>
      <c r="AJ366" s="398"/>
      <c r="AK366" s="398"/>
    </row>
    <row r="367" spans="1:37" ht="13.5">
      <c r="A367" s="323" t="s">
        <v>140</v>
      </c>
      <c r="B367" s="324" t="str">
        <f>IF(B368="","",IF(B368=D368,"△",IF(B368&gt;D368,"○","×")))</f>
        <v>○</v>
      </c>
      <c r="C367" s="324"/>
      <c r="D367" s="325"/>
      <c r="E367" s="340" t="str">
        <f>IF(E368="","",IF(E368=G368,"△",IF(E368&gt;G368,"○","×")))</f>
        <v>△</v>
      </c>
      <c r="F367" s="324"/>
      <c r="G367" s="325"/>
      <c r="H367" s="341"/>
      <c r="I367" s="342"/>
      <c r="J367" s="343"/>
      <c r="K367" s="330" t="str">
        <f>IF(K368="","",IF(K368=M368,"△",IF(K368&gt;M368,"○","×")))</f>
        <v>○</v>
      </c>
      <c r="L367" s="324"/>
      <c r="M367" s="325"/>
      <c r="N367" s="330" t="str">
        <f>IF(N368="","",IF(N368=P368,"△",IF(N368&gt;P368,"○","×")))</f>
        <v>○</v>
      </c>
      <c r="O367" s="324"/>
      <c r="P367" s="325"/>
      <c r="Q367" s="330" t="str">
        <f>IF(Q368="","",IF(Q368=S368,"△",IF(Q368&gt;S368,"○","×")))</f>
        <v>○</v>
      </c>
      <c r="R367" s="324"/>
      <c r="S367" s="325"/>
      <c r="T367" s="459"/>
      <c r="U367" s="460"/>
      <c r="V367" s="461"/>
      <c r="W367" s="410" t="s">
        <v>0</v>
      </c>
      <c r="X367" s="411"/>
      <c r="Y367" s="412"/>
      <c r="Z367" s="413">
        <f>COUNTIF(B367:Y368,"○")</f>
        <v>4</v>
      </c>
      <c r="AA367" s="414">
        <f>COUNTIF(B367:Y368,"×")</f>
        <v>0</v>
      </c>
      <c r="AB367" s="415">
        <f>COUNTIF(B367:Y368,"△")</f>
        <v>1</v>
      </c>
      <c r="AC367" s="416">
        <f>Z367*3+AB367</f>
        <v>13</v>
      </c>
      <c r="AD367" s="322">
        <f>SUM(E368,B368,K368,N368,Q368,T368,W368)</f>
        <v>12</v>
      </c>
      <c r="AE367" s="337">
        <f>SUM(G368,D368,M368,P368,S368,V368,Y368)</f>
        <v>4</v>
      </c>
      <c r="AF367" s="415">
        <f>AD367-AE367</f>
        <v>8</v>
      </c>
      <c r="AG367" s="381">
        <v>1</v>
      </c>
      <c r="AI367" s="397" t="s">
        <v>0</v>
      </c>
      <c r="AJ367" s="397" t="s">
        <v>0</v>
      </c>
      <c r="AK367" s="397" t="s">
        <v>0</v>
      </c>
    </row>
    <row r="368" spans="1:37" ht="13.5">
      <c r="A368" s="304"/>
      <c r="B368" s="138">
        <v>3</v>
      </c>
      <c r="C368" s="133"/>
      <c r="D368" s="139">
        <v>1</v>
      </c>
      <c r="E368" s="140">
        <v>1</v>
      </c>
      <c r="F368" s="133"/>
      <c r="G368" s="139">
        <v>1</v>
      </c>
      <c r="H368" s="344"/>
      <c r="I368" s="345"/>
      <c r="J368" s="346"/>
      <c r="K368" s="132">
        <f>J370</f>
        <v>2</v>
      </c>
      <c r="L368" s="133"/>
      <c r="M368" s="134">
        <f>H370</f>
        <v>1</v>
      </c>
      <c r="N368" s="132">
        <f>J372</f>
        <v>2</v>
      </c>
      <c r="O368" s="133"/>
      <c r="P368" s="134">
        <f>H372</f>
        <v>1</v>
      </c>
      <c r="Q368" s="132">
        <f>J374</f>
        <v>4</v>
      </c>
      <c r="R368" s="133"/>
      <c r="S368" s="134">
        <f>H374</f>
        <v>0</v>
      </c>
      <c r="T368" s="156">
        <f>J376</f>
        <v>0</v>
      </c>
      <c r="U368" s="157"/>
      <c r="V368" s="158">
        <f>H376</f>
        <v>0</v>
      </c>
      <c r="W368" s="52"/>
      <c r="X368" s="60">
        <f>IF(W368="","",IF(W368=Y368,"△",IF(W368&gt;Y368,"○","×")))</f>
      </c>
      <c r="Y368" s="54"/>
      <c r="Z368" s="405"/>
      <c r="AA368" s="407"/>
      <c r="AB368" s="400"/>
      <c r="AC368" s="409"/>
      <c r="AD368" s="302"/>
      <c r="AE368" s="295"/>
      <c r="AF368" s="400"/>
      <c r="AG368" s="396"/>
      <c r="AI368" s="398"/>
      <c r="AJ368" s="398"/>
      <c r="AK368" s="398"/>
    </row>
    <row r="369" spans="1:37" ht="13.5">
      <c r="A369" s="323" t="s">
        <v>235</v>
      </c>
      <c r="B369" s="324" t="str">
        <f>IF(B370="","",IF(B370=D370,"△",IF(B370&gt;D370,"○","×")))</f>
        <v>×</v>
      </c>
      <c r="C369" s="324"/>
      <c r="D369" s="325"/>
      <c r="E369" s="340" t="str">
        <f>IF(E370="","",IF(E370=G370,"△",IF(E370&gt;G370,"○","×")))</f>
        <v>×</v>
      </c>
      <c r="F369" s="324"/>
      <c r="G369" s="325"/>
      <c r="H369" s="340" t="str">
        <f>IF(H370="","",IF(H370=J370,"△",IF(H370&gt;J370,"○","×")))</f>
        <v>×</v>
      </c>
      <c r="I369" s="324"/>
      <c r="J369" s="325"/>
      <c r="K369" s="341"/>
      <c r="L369" s="342"/>
      <c r="M369" s="343"/>
      <c r="N369" s="347" t="str">
        <f>IF(N370="","",IF(N370=P370,"△",IF(N370&gt;P370,"○","×")))</f>
        <v>×</v>
      </c>
      <c r="O369" s="348"/>
      <c r="P369" s="349"/>
      <c r="Q369" s="330" t="str">
        <f>IF(Q370="","",IF(Q370=S370,"△",IF(Q370&gt;S370,"○","×")))</f>
        <v>×</v>
      </c>
      <c r="R369" s="324"/>
      <c r="S369" s="325"/>
      <c r="T369" s="462"/>
      <c r="U369" s="463"/>
      <c r="V369" s="464"/>
      <c r="W369" s="410" t="s">
        <v>0</v>
      </c>
      <c r="X369" s="411"/>
      <c r="Y369" s="412"/>
      <c r="Z369" s="413">
        <f>COUNTIF(B369:Y370,"○")</f>
        <v>0</v>
      </c>
      <c r="AA369" s="414">
        <f>COUNTIF(B369:Y370,"×")</f>
        <v>5</v>
      </c>
      <c r="AB369" s="415">
        <f>COUNTIF(B369:Y370,"△")</f>
        <v>0</v>
      </c>
      <c r="AC369" s="416">
        <f>Z369*3+AB369</f>
        <v>0</v>
      </c>
      <c r="AD369" s="322">
        <f>SUM(E370,H370,B370,N370,Q370,T370,W370)</f>
        <v>2</v>
      </c>
      <c r="AE369" s="337">
        <f>SUM(G370,J370,D370,P370,S370,V370,Y370)</f>
        <v>10</v>
      </c>
      <c r="AF369" s="415">
        <f>AD369-AE369</f>
        <v>-8</v>
      </c>
      <c r="AG369" s="381">
        <v>6</v>
      </c>
      <c r="AI369" s="397" t="s">
        <v>0</v>
      </c>
      <c r="AJ369" s="397" t="s">
        <v>0</v>
      </c>
      <c r="AK369" s="397" t="s">
        <v>0</v>
      </c>
    </row>
    <row r="370" spans="1:37" ht="13.5">
      <c r="A370" s="304"/>
      <c r="B370" s="138">
        <v>0</v>
      </c>
      <c r="C370" s="141"/>
      <c r="D370" s="139">
        <v>2</v>
      </c>
      <c r="E370" s="140">
        <v>0</v>
      </c>
      <c r="F370" s="141"/>
      <c r="G370" s="139">
        <v>1</v>
      </c>
      <c r="H370" s="140">
        <v>1</v>
      </c>
      <c r="I370" s="141"/>
      <c r="J370" s="139">
        <v>2</v>
      </c>
      <c r="K370" s="344"/>
      <c r="L370" s="345"/>
      <c r="M370" s="346"/>
      <c r="N370" s="142">
        <f>M372</f>
        <v>0</v>
      </c>
      <c r="O370" s="141"/>
      <c r="P370" s="134">
        <f>K372</f>
        <v>3</v>
      </c>
      <c r="Q370" s="132">
        <f>M374</f>
        <v>1</v>
      </c>
      <c r="R370" s="133"/>
      <c r="S370" s="134">
        <f>K374</f>
        <v>2</v>
      </c>
      <c r="T370" s="156">
        <f>M376</f>
        <v>0</v>
      </c>
      <c r="U370" s="157"/>
      <c r="V370" s="158">
        <f>K376</f>
        <v>0</v>
      </c>
      <c r="W370" s="52"/>
      <c r="X370" s="60">
        <f>IF(W370="","",IF(W370=Y370,"△",IF(W370&gt;Y370,"○","×")))</f>
      </c>
      <c r="Y370" s="54"/>
      <c r="Z370" s="405"/>
      <c r="AA370" s="407"/>
      <c r="AB370" s="400"/>
      <c r="AC370" s="409"/>
      <c r="AD370" s="302"/>
      <c r="AE370" s="295"/>
      <c r="AF370" s="400"/>
      <c r="AG370" s="396"/>
      <c r="AI370" s="398"/>
      <c r="AJ370" s="398"/>
      <c r="AK370" s="398"/>
    </row>
    <row r="371" spans="1:37" ht="13.5">
      <c r="A371" s="323" t="s">
        <v>103</v>
      </c>
      <c r="B371" s="324" t="str">
        <f>IF(B372="","",IF(B372=D372,"△",IF(B372&gt;D372,"○","×")))</f>
        <v>○</v>
      </c>
      <c r="C371" s="324"/>
      <c r="D371" s="325"/>
      <c r="E371" s="340" t="str">
        <f>IF(E372="","",IF(E372=G372,"△",IF(E372&gt;G372,"○","×")))</f>
        <v>○</v>
      </c>
      <c r="F371" s="324"/>
      <c r="G371" s="325"/>
      <c r="H371" s="340" t="str">
        <f>IF(H372="","",IF(H372=J372,"△",IF(H372&gt;J372,"○","×")))</f>
        <v>×</v>
      </c>
      <c r="I371" s="324"/>
      <c r="J371" s="325"/>
      <c r="K371" s="340" t="str">
        <f>IF(K372="","",IF(K372=M372,"△",IF(K372&gt;M372,"○","×")))</f>
        <v>○</v>
      </c>
      <c r="L371" s="324"/>
      <c r="M371" s="325"/>
      <c r="N371" s="326"/>
      <c r="O371" s="327"/>
      <c r="P371" s="328"/>
      <c r="Q371" s="330" t="str">
        <f>IF(Q372="","",IF(Q372=S372,"△",IF(Q372&gt;S372,"○","×")))</f>
        <v>○</v>
      </c>
      <c r="R371" s="324"/>
      <c r="S371" s="325"/>
      <c r="T371" s="465"/>
      <c r="U371" s="466"/>
      <c r="V371" s="467"/>
      <c r="W371" s="410" t="s">
        <v>0</v>
      </c>
      <c r="X371" s="411"/>
      <c r="Y371" s="412"/>
      <c r="Z371" s="413">
        <f>COUNTIF(B371:Y372,"○")</f>
        <v>4</v>
      </c>
      <c r="AA371" s="414">
        <f>COUNTIF(B371:Y372,"×")</f>
        <v>1</v>
      </c>
      <c r="AB371" s="415">
        <f>COUNTIF(B371:Y372,"△")</f>
        <v>0</v>
      </c>
      <c r="AC371" s="416">
        <f>Z371*3+AB371</f>
        <v>12</v>
      </c>
      <c r="AD371" s="322">
        <f>SUM(E372,H372,K372,B372,Q372,T372,W372)</f>
        <v>16</v>
      </c>
      <c r="AE371" s="337">
        <f>SUM(G372,J372,M372,D372,S372,V372,Y372)</f>
        <v>3</v>
      </c>
      <c r="AF371" s="415">
        <f>AD371-AE371</f>
        <v>13</v>
      </c>
      <c r="AG371" s="381">
        <v>2</v>
      </c>
      <c r="AI371" s="397" t="s">
        <v>0</v>
      </c>
      <c r="AJ371" s="397" t="s">
        <v>0</v>
      </c>
      <c r="AK371" s="397" t="s">
        <v>0</v>
      </c>
    </row>
    <row r="372" spans="1:37" ht="13.5">
      <c r="A372" s="304"/>
      <c r="B372" s="138">
        <v>2</v>
      </c>
      <c r="C372" s="141"/>
      <c r="D372" s="139">
        <v>0</v>
      </c>
      <c r="E372" s="140">
        <v>8</v>
      </c>
      <c r="F372" s="141"/>
      <c r="G372" s="139">
        <v>0</v>
      </c>
      <c r="H372" s="140">
        <v>1</v>
      </c>
      <c r="I372" s="141"/>
      <c r="J372" s="139">
        <v>2</v>
      </c>
      <c r="K372" s="140">
        <v>3</v>
      </c>
      <c r="L372" s="141"/>
      <c r="M372" s="139">
        <v>0</v>
      </c>
      <c r="N372" s="329"/>
      <c r="O372" s="307"/>
      <c r="P372" s="308"/>
      <c r="Q372" s="142">
        <f>P374</f>
        <v>2</v>
      </c>
      <c r="R372" s="141"/>
      <c r="S372" s="143">
        <f>N374</f>
        <v>1</v>
      </c>
      <c r="T372" s="159">
        <f>P376</f>
        <v>0</v>
      </c>
      <c r="U372" s="160"/>
      <c r="V372" s="161">
        <f>N376</f>
        <v>0</v>
      </c>
      <c r="W372" s="52"/>
      <c r="X372" s="60">
        <f>IF(W372="","",IF(W372=Y372,"△",IF(W372&gt;Y372,"○","×")))</f>
      </c>
      <c r="Y372" s="54"/>
      <c r="Z372" s="405"/>
      <c r="AA372" s="407"/>
      <c r="AB372" s="400"/>
      <c r="AC372" s="409"/>
      <c r="AD372" s="302"/>
      <c r="AE372" s="295"/>
      <c r="AF372" s="400"/>
      <c r="AG372" s="396"/>
      <c r="AI372" s="398"/>
      <c r="AJ372" s="398"/>
      <c r="AK372" s="398"/>
    </row>
    <row r="373" spans="1:37" ht="13.5">
      <c r="A373" s="323" t="s">
        <v>105</v>
      </c>
      <c r="B373" s="313" t="str">
        <f>IF(B374="","",IF(B374=D374,"△",IF(B374&gt;D374,"○","×")))</f>
        <v>○</v>
      </c>
      <c r="C373" s="313"/>
      <c r="D373" s="314"/>
      <c r="E373" s="360" t="str">
        <f>IF(E374="","",IF(E374=G374,"△",IF(E374&gt;G374,"○","×")))</f>
        <v>×</v>
      </c>
      <c r="F373" s="313"/>
      <c r="G373" s="314"/>
      <c r="H373" s="360" t="str">
        <f>IF(H374="","",IF(H374=J374,"△",IF(H374&gt;J374,"○","×")))</f>
        <v>×</v>
      </c>
      <c r="I373" s="313"/>
      <c r="J373" s="314"/>
      <c r="K373" s="360" t="str">
        <f>IF(K374="","",IF(K374=M374,"△",IF(K374&gt;M374,"○","×")))</f>
        <v>○</v>
      </c>
      <c r="L373" s="313"/>
      <c r="M373" s="314"/>
      <c r="N373" s="360" t="str">
        <f>IF(N374="","",IF(N374=P374,"△",IF(N374&gt;P374,"○","×")))</f>
        <v>×</v>
      </c>
      <c r="O373" s="313"/>
      <c r="P373" s="314"/>
      <c r="Q373" s="356"/>
      <c r="R373" s="305"/>
      <c r="S373" s="306"/>
      <c r="T373" s="468"/>
      <c r="U373" s="469"/>
      <c r="V373" s="470"/>
      <c r="W373" s="410" t="s">
        <v>0</v>
      </c>
      <c r="X373" s="411"/>
      <c r="Y373" s="412"/>
      <c r="Z373" s="413">
        <f>COUNTIF(B373:Y374,"○")</f>
        <v>2</v>
      </c>
      <c r="AA373" s="414">
        <f>COUNTIF(B373:Y374,"×")</f>
        <v>3</v>
      </c>
      <c r="AB373" s="415">
        <f>COUNTIF(B373:Y374,"△")</f>
        <v>0</v>
      </c>
      <c r="AC373" s="416">
        <f>Z373*3+AB373</f>
        <v>6</v>
      </c>
      <c r="AD373" s="322">
        <f>SUM(E374,H374,K374,N374,B374,T374,W374)</f>
        <v>9</v>
      </c>
      <c r="AE373" s="337">
        <f>SUM(G374,J374,M374,P374,D374,V374,Y374)</f>
        <v>10</v>
      </c>
      <c r="AF373" s="415">
        <f>AD373-AE373</f>
        <v>-1</v>
      </c>
      <c r="AG373" s="381">
        <v>4</v>
      </c>
      <c r="AI373" s="397" t="s">
        <v>0</v>
      </c>
      <c r="AJ373" s="397" t="s">
        <v>0</v>
      </c>
      <c r="AK373" s="397" t="s">
        <v>0</v>
      </c>
    </row>
    <row r="374" spans="1:37" ht="13.5">
      <c r="A374" s="304"/>
      <c r="B374" s="147">
        <v>5</v>
      </c>
      <c r="C374" s="133"/>
      <c r="D374" s="148">
        <v>1</v>
      </c>
      <c r="E374" s="140">
        <v>1</v>
      </c>
      <c r="F374" s="141"/>
      <c r="G374" s="139">
        <v>2</v>
      </c>
      <c r="H374" s="140">
        <v>0</v>
      </c>
      <c r="I374" s="141"/>
      <c r="J374" s="139">
        <v>4</v>
      </c>
      <c r="K374" s="140">
        <v>2</v>
      </c>
      <c r="L374" s="141"/>
      <c r="M374" s="139">
        <v>1</v>
      </c>
      <c r="N374" s="140">
        <v>1</v>
      </c>
      <c r="O374" s="141"/>
      <c r="P374" s="139">
        <v>2</v>
      </c>
      <c r="Q374" s="356"/>
      <c r="R374" s="305"/>
      <c r="S374" s="306"/>
      <c r="T374" s="159">
        <f>S376</f>
        <v>0</v>
      </c>
      <c r="U374" s="160"/>
      <c r="V374" s="161">
        <f>Q376</f>
        <v>0</v>
      </c>
      <c r="W374" s="52"/>
      <c r="X374" s="60">
        <f>IF(W374="","",IF(W374=Y374,"△",IF(W374&gt;Y374,"○","×")))</f>
      </c>
      <c r="Y374" s="54"/>
      <c r="Z374" s="405"/>
      <c r="AA374" s="407"/>
      <c r="AB374" s="400"/>
      <c r="AC374" s="409"/>
      <c r="AD374" s="302"/>
      <c r="AE374" s="295"/>
      <c r="AF374" s="400"/>
      <c r="AG374" s="396"/>
      <c r="AI374" s="398"/>
      <c r="AJ374" s="398"/>
      <c r="AK374" s="398"/>
    </row>
    <row r="375" spans="1:37" ht="13.5">
      <c r="A375" s="323"/>
      <c r="B375" s="324"/>
      <c r="C375" s="324"/>
      <c r="D375" s="325"/>
      <c r="E375" s="340"/>
      <c r="F375" s="324"/>
      <c r="G375" s="325"/>
      <c r="H375" s="340"/>
      <c r="I375" s="324"/>
      <c r="J375" s="325"/>
      <c r="K375" s="340"/>
      <c r="L375" s="324"/>
      <c r="M375" s="325"/>
      <c r="N375" s="340"/>
      <c r="O375" s="324"/>
      <c r="P375" s="325"/>
      <c r="Q375" s="340" t="s">
        <v>0</v>
      </c>
      <c r="R375" s="324"/>
      <c r="S375" s="325"/>
      <c r="T375" s="326"/>
      <c r="U375" s="327"/>
      <c r="V375" s="328"/>
      <c r="W375" s="410" t="s">
        <v>0</v>
      </c>
      <c r="X375" s="411"/>
      <c r="Y375" s="412"/>
      <c r="Z375" s="413">
        <f>COUNTIF(B375:Y376,"○")</f>
        <v>0</v>
      </c>
      <c r="AA375" s="414">
        <f>COUNTIF(B375:Y376,"×")</f>
        <v>0</v>
      </c>
      <c r="AB375" s="415">
        <f>COUNTIF(B375:Y376,"△")</f>
        <v>0</v>
      </c>
      <c r="AC375" s="416">
        <f>Z375*3+AB375</f>
        <v>0</v>
      </c>
      <c r="AD375" s="322">
        <f>SUM(E376,H376,K376,N376,Q376,B376,W376)</f>
        <v>0</v>
      </c>
      <c r="AE375" s="337">
        <f>SUM(G376,J376,M376,P376,S376,D376,Y376)</f>
        <v>0</v>
      </c>
      <c r="AF375" s="415">
        <f>AD375-AE375</f>
        <v>0</v>
      </c>
      <c r="AG375" s="416" t="s">
        <v>0</v>
      </c>
      <c r="AI375" s="397" t="s">
        <v>0</v>
      </c>
      <c r="AJ375" s="397" t="s">
        <v>0</v>
      </c>
      <c r="AK375" s="397" t="s">
        <v>0</v>
      </c>
    </row>
    <row r="376" spans="1:37" ht="14.25" thickBot="1">
      <c r="A376" s="367"/>
      <c r="B376" s="149"/>
      <c r="C376" s="150"/>
      <c r="D376" s="151"/>
      <c r="E376" s="152"/>
      <c r="F376" s="150"/>
      <c r="G376" s="151"/>
      <c r="H376" s="152"/>
      <c r="I376" s="150"/>
      <c r="J376" s="151"/>
      <c r="K376" s="152"/>
      <c r="L376" s="150"/>
      <c r="M376" s="151"/>
      <c r="N376" s="152"/>
      <c r="O376" s="150"/>
      <c r="P376" s="151"/>
      <c r="Q376" s="152"/>
      <c r="R376" s="150"/>
      <c r="S376" s="151"/>
      <c r="T376" s="499"/>
      <c r="U376" s="500"/>
      <c r="V376" s="501"/>
      <c r="W376" s="52"/>
      <c r="X376" s="60">
        <f>IF(W376="","",IF(W376=Y376,"△",IF(W376&gt;Y376,"○","×")))</f>
      </c>
      <c r="Y376" s="54"/>
      <c r="Z376" s="405"/>
      <c r="AA376" s="407"/>
      <c r="AB376" s="400"/>
      <c r="AC376" s="409"/>
      <c r="AD376" s="302"/>
      <c r="AE376" s="295"/>
      <c r="AF376" s="400"/>
      <c r="AG376" s="409"/>
      <c r="AI376" s="398"/>
      <c r="AJ376" s="398"/>
      <c r="AK376" s="398"/>
    </row>
    <row r="377" spans="1:37" ht="13.5">
      <c r="A377" s="368" t="s">
        <v>0</v>
      </c>
      <c r="B377" s="417" t="s">
        <v>0</v>
      </c>
      <c r="C377" s="411"/>
      <c r="D377" s="418"/>
      <c r="E377" s="410" t="s">
        <v>0</v>
      </c>
      <c r="F377" s="411"/>
      <c r="G377" s="418"/>
      <c r="H377" s="410" t="s">
        <v>0</v>
      </c>
      <c r="I377" s="411"/>
      <c r="J377" s="418"/>
      <c r="K377" s="410" t="s">
        <v>0</v>
      </c>
      <c r="L377" s="411"/>
      <c r="M377" s="418"/>
      <c r="N377" s="410" t="s">
        <v>0</v>
      </c>
      <c r="O377" s="411"/>
      <c r="P377" s="418"/>
      <c r="Q377" s="410" t="s">
        <v>0</v>
      </c>
      <c r="R377" s="411"/>
      <c r="S377" s="418"/>
      <c r="T377" s="410" t="s">
        <v>0</v>
      </c>
      <c r="U377" s="411"/>
      <c r="V377" s="418"/>
      <c r="W377" s="421"/>
      <c r="X377" s="422"/>
      <c r="Y377" s="423"/>
      <c r="Z377" s="413">
        <f>COUNTIF(B377:Y378,"○")</f>
        <v>0</v>
      </c>
      <c r="AA377" s="414">
        <f>COUNTIF(B377:Y378,"×")</f>
        <v>0</v>
      </c>
      <c r="AB377" s="415">
        <f>COUNTIF(B377:Y378,"△")</f>
        <v>0</v>
      </c>
      <c r="AC377" s="416">
        <f>Z377*3+AB377</f>
        <v>0</v>
      </c>
      <c r="AD377" s="322">
        <f>SUM(E378,H378,K378,N378,Q378,T378,B378)</f>
        <v>0</v>
      </c>
      <c r="AE377" s="337">
        <f>SUM(G378,J378,M378,P378,S378,V378,D378)</f>
        <v>0</v>
      </c>
      <c r="AF377" s="415">
        <f>AD377-AE377</f>
        <v>0</v>
      </c>
      <c r="AG377" s="416" t="s">
        <v>0</v>
      </c>
      <c r="AI377" s="397" t="s">
        <v>0</v>
      </c>
      <c r="AJ377" s="397" t="s">
        <v>0</v>
      </c>
      <c r="AK377" s="397" t="s">
        <v>0</v>
      </c>
    </row>
    <row r="378" spans="1:37" ht="14.25" thickBot="1">
      <c r="A378" s="369"/>
      <c r="B378" s="55">
        <f>IF(Y364="","",Y364)</f>
      </c>
      <c r="C378" s="61">
        <f>IF(B378="","",IF(B378=D378,"△",IF(B378&gt;D378,"○","×")))</f>
      </c>
      <c r="D378" s="57">
        <f>IF(W364="","",W364)</f>
      </c>
      <c r="E378" s="58">
        <f>IF(Y366="","",Y366)</f>
      </c>
      <c r="F378" s="61">
        <f>IF(E378="","",IF(E378=G378,"△",IF(E378&gt;G378,"○","×")))</f>
      </c>
      <c r="G378" s="57">
        <f>IF(W366="","",W366)</f>
      </c>
      <c r="H378" s="58">
        <f>IF(Y368="","",Y368)</f>
      </c>
      <c r="I378" s="61">
        <f>IF(H378="","",IF(H378=J378,"△",IF(H378&gt;J378,"○","×")))</f>
      </c>
      <c r="J378" s="57">
        <f>IF(W368="","",W368)</f>
      </c>
      <c r="K378" s="58">
        <f>IF(Y370="","",Y370)</f>
      </c>
      <c r="L378" s="61">
        <f>IF(K378="","",IF(K378=M378,"△",IF(K378&gt;M378,"○","×")))</f>
      </c>
      <c r="M378" s="57">
        <f>IF(W370="","",W370)</f>
      </c>
      <c r="N378" s="58">
        <f>IF(Y372="","",Y372)</f>
      </c>
      <c r="O378" s="61">
        <f>IF(N378="","",IF(N378=P378,"△",IF(N378&gt;P378,"○","×")))</f>
      </c>
      <c r="P378" s="57">
        <f>IF(W372="","",W372)</f>
      </c>
      <c r="Q378" s="58">
        <f>IF(Y374="","",Y374)</f>
      </c>
      <c r="R378" s="61">
        <f>IF(Q378="","",IF(Q378=S378,"△",IF(Q378&gt;S378,"○","×")))</f>
      </c>
      <c r="S378" s="57">
        <f>IF(W374="","",W374)</f>
      </c>
      <c r="T378" s="58">
        <f>IF(Y376="","",Y376)</f>
      </c>
      <c r="U378" s="61">
        <f>IF(T378="","",IF(T378=V378,"△",IF(T378&gt;V378,"○","×")))</f>
      </c>
      <c r="V378" s="57">
        <f>IF(W376="","",W376)</f>
      </c>
      <c r="W378" s="424"/>
      <c r="X378" s="425"/>
      <c r="Y378" s="426"/>
      <c r="Z378" s="427"/>
      <c r="AA378" s="419"/>
      <c r="AB378" s="420"/>
      <c r="AC378" s="428"/>
      <c r="AD378" s="380"/>
      <c r="AE378" s="372"/>
      <c r="AF378" s="420"/>
      <c r="AG378" s="428"/>
      <c r="AI378" s="398"/>
      <c r="AJ378" s="398"/>
      <c r="AK378" s="398"/>
    </row>
    <row r="379" spans="26:33" ht="13.5">
      <c r="Z379" s="174"/>
      <c r="AA379" s="174"/>
      <c r="AB379" s="174"/>
      <c r="AC379" s="174"/>
      <c r="AD379" s="174"/>
      <c r="AE379" s="174"/>
      <c r="AF379" s="174"/>
      <c r="AG379" s="174"/>
    </row>
    <row r="380" spans="1:33" ht="18.75" customHeight="1">
      <c r="A380" s="2">
        <v>3</v>
      </c>
      <c r="B380" s="2" t="s">
        <v>4</v>
      </c>
      <c r="C380" s="272" t="s">
        <v>36</v>
      </c>
      <c r="D380" s="272"/>
      <c r="E380" s="3" t="s">
        <v>33</v>
      </c>
      <c r="F380" s="24"/>
      <c r="G380" s="4"/>
      <c r="H380" s="273" t="s">
        <v>0</v>
      </c>
      <c r="I380" s="273"/>
      <c r="J380" s="273"/>
      <c r="K380" s="273"/>
      <c r="L380" s="25"/>
      <c r="M380" s="4"/>
      <c r="N380" s="4"/>
      <c r="O380" s="25"/>
      <c r="P380" s="4"/>
      <c r="Q380" s="4"/>
      <c r="R380" s="25"/>
      <c r="S380" s="4"/>
      <c r="T380" s="4"/>
      <c r="U380" s="25"/>
      <c r="V380" s="4"/>
      <c r="W380" s="4"/>
      <c r="X380" s="25"/>
      <c r="Y380" s="4"/>
      <c r="Z380" s="176"/>
      <c r="AA380" s="176"/>
      <c r="AB380" s="176"/>
      <c r="AC380" s="176"/>
      <c r="AD380" s="174"/>
      <c r="AE380" s="174"/>
      <c r="AF380" s="174"/>
      <c r="AG380" s="174"/>
    </row>
    <row r="381" spans="1:40" ht="11.25" customHeight="1" thickBot="1">
      <c r="A381" s="4"/>
      <c r="B381" s="4"/>
      <c r="C381" s="25"/>
      <c r="D381" s="4"/>
      <c r="E381" s="4"/>
      <c r="F381" s="25"/>
      <c r="G381" s="4"/>
      <c r="H381" s="4"/>
      <c r="I381" s="25"/>
      <c r="J381" s="4"/>
      <c r="K381" s="4"/>
      <c r="L381" s="25"/>
      <c r="M381" s="4"/>
      <c r="N381" s="4"/>
      <c r="O381" s="25"/>
      <c r="P381" s="4"/>
      <c r="Q381" s="5"/>
      <c r="R381" s="29"/>
      <c r="S381" s="5"/>
      <c r="T381" s="5"/>
      <c r="U381" s="29"/>
      <c r="V381" s="5"/>
      <c r="W381" s="5"/>
      <c r="X381" s="29"/>
      <c r="Y381" s="6"/>
      <c r="Z381" s="177"/>
      <c r="AA381" s="178" t="s">
        <v>7</v>
      </c>
      <c r="AB381" s="178">
        <v>15</v>
      </c>
      <c r="AC381" s="179" t="s">
        <v>8</v>
      </c>
      <c r="AD381" s="174"/>
      <c r="AE381" s="174"/>
      <c r="AF381" s="174"/>
      <c r="AG381" s="174"/>
      <c r="AI381" s="383" t="s">
        <v>34</v>
      </c>
      <c r="AJ381" s="383"/>
      <c r="AK381" s="383"/>
      <c r="AL381" s="7"/>
      <c r="AM381" s="7"/>
      <c r="AN381" s="7"/>
    </row>
    <row r="382" spans="1:33" ht="14.25" thickBot="1">
      <c r="A382" s="8">
        <v>6</v>
      </c>
      <c r="B382" s="4" t="s">
        <v>35</v>
      </c>
      <c r="C382" s="25"/>
      <c r="D382" s="4"/>
      <c r="E382" s="4"/>
      <c r="F382" s="25"/>
      <c r="G382" s="4"/>
      <c r="H382" s="4"/>
      <c r="I382" s="25"/>
      <c r="J382" s="4"/>
      <c r="K382" s="4"/>
      <c r="L382" s="25"/>
      <c r="M382" s="4"/>
      <c r="N382" s="9"/>
      <c r="O382" s="25"/>
      <c r="P382" s="257" t="s">
        <v>11</v>
      </c>
      <c r="Q382" s="257"/>
      <c r="R382" s="257"/>
      <c r="S382" s="257"/>
      <c r="T382" s="44">
        <v>15</v>
      </c>
      <c r="U382" s="25"/>
      <c r="V382" s="258" t="s">
        <v>12</v>
      </c>
      <c r="W382" s="258"/>
      <c r="X382" s="258"/>
      <c r="Y382" s="10">
        <f>AB381-T382</f>
        <v>0</v>
      </c>
      <c r="Z382" s="176"/>
      <c r="AA382" s="176"/>
      <c r="AB382" s="176"/>
      <c r="AC382" s="176"/>
      <c r="AD382" s="174"/>
      <c r="AE382" s="174"/>
      <c r="AF382" s="174"/>
      <c r="AG382" s="174"/>
    </row>
    <row r="383" spans="1:37" ht="13.5" customHeight="1">
      <c r="A383" s="274"/>
      <c r="B383" s="276" t="str">
        <f>A385</f>
        <v>水上</v>
      </c>
      <c r="C383" s="259"/>
      <c r="D383" s="259"/>
      <c r="E383" s="259" t="str">
        <f>A387</f>
        <v>安室</v>
      </c>
      <c r="F383" s="259"/>
      <c r="G383" s="259"/>
      <c r="H383" s="259" t="str">
        <f>A389</f>
        <v>別所</v>
      </c>
      <c r="I383" s="259"/>
      <c r="J383" s="259"/>
      <c r="K383" s="259" t="str">
        <f>A391</f>
        <v>広畑A</v>
      </c>
      <c r="L383" s="259"/>
      <c r="M383" s="259"/>
      <c r="N383" s="259" t="str">
        <f>A393</f>
        <v>英賀保B</v>
      </c>
      <c r="O383" s="259"/>
      <c r="P383" s="259"/>
      <c r="Q383" s="454">
        <f>A395</f>
        <v>0</v>
      </c>
      <c r="R383" s="454"/>
      <c r="S383" s="454"/>
      <c r="T383" s="259"/>
      <c r="U383" s="259"/>
      <c r="V383" s="259"/>
      <c r="W383" s="280" t="s">
        <v>0</v>
      </c>
      <c r="X383" s="281"/>
      <c r="Y383" s="282"/>
      <c r="Z383" s="387" t="s">
        <v>13</v>
      </c>
      <c r="AA383" s="389" t="s">
        <v>14</v>
      </c>
      <c r="AB383" s="391" t="s">
        <v>15</v>
      </c>
      <c r="AC383" s="393" t="s">
        <v>16</v>
      </c>
      <c r="AD383" s="387" t="s">
        <v>17</v>
      </c>
      <c r="AE383" s="389" t="s">
        <v>18</v>
      </c>
      <c r="AF383" s="391" t="s">
        <v>19</v>
      </c>
      <c r="AG383" s="261" t="s">
        <v>2</v>
      </c>
      <c r="AI383" s="384" t="s">
        <v>20</v>
      </c>
      <c r="AJ383" s="384" t="s">
        <v>21</v>
      </c>
      <c r="AK383" s="384" t="s">
        <v>22</v>
      </c>
    </row>
    <row r="384" spans="1:37" ht="14.25" thickBot="1">
      <c r="A384" s="275"/>
      <c r="B384" s="277"/>
      <c r="C384" s="260"/>
      <c r="D384" s="260"/>
      <c r="E384" s="260"/>
      <c r="F384" s="260"/>
      <c r="G384" s="260"/>
      <c r="H384" s="260"/>
      <c r="I384" s="260"/>
      <c r="J384" s="260"/>
      <c r="K384" s="260"/>
      <c r="L384" s="260"/>
      <c r="M384" s="260"/>
      <c r="N384" s="260"/>
      <c r="O384" s="260"/>
      <c r="P384" s="260"/>
      <c r="Q384" s="455"/>
      <c r="R384" s="455"/>
      <c r="S384" s="455"/>
      <c r="T384" s="260"/>
      <c r="U384" s="260"/>
      <c r="V384" s="260"/>
      <c r="W384" s="283"/>
      <c r="X384" s="284"/>
      <c r="Y384" s="285"/>
      <c r="Z384" s="388"/>
      <c r="AA384" s="390"/>
      <c r="AB384" s="392"/>
      <c r="AC384" s="394"/>
      <c r="AD384" s="388"/>
      <c r="AE384" s="390"/>
      <c r="AF384" s="392"/>
      <c r="AG384" s="262"/>
      <c r="AI384" s="385"/>
      <c r="AJ384" s="385"/>
      <c r="AK384" s="385"/>
    </row>
    <row r="385" spans="1:37" ht="13.5">
      <c r="A385" s="303" t="s">
        <v>112</v>
      </c>
      <c r="B385" s="305"/>
      <c r="C385" s="305"/>
      <c r="D385" s="306"/>
      <c r="E385" s="309" t="str">
        <f>IF(E386="","",IF(E386=G386,"△",IF(E386&gt;G386,"○","×")))</f>
        <v>×</v>
      </c>
      <c r="F385" s="310"/>
      <c r="G385" s="311"/>
      <c r="H385" s="312" t="str">
        <f>IF(H386="","",IF(H386=J386,"△",IF(H386&gt;J386,"○","×")))</f>
        <v>×</v>
      </c>
      <c r="I385" s="313"/>
      <c r="J385" s="314"/>
      <c r="K385" s="309" t="str">
        <f>IF(K386="","",IF(K386=M386,"△",IF(K386&gt;M386,"○","×")))</f>
        <v>×</v>
      </c>
      <c r="L385" s="310"/>
      <c r="M385" s="311"/>
      <c r="N385" s="286" t="str">
        <f>IF(N386="","",IF(N386=P386,"△",IF(N386&gt;P386,"○","×")))</f>
        <v>×</v>
      </c>
      <c r="O385" s="287"/>
      <c r="P385" s="288"/>
      <c r="Q385" s="481"/>
      <c r="R385" s="482"/>
      <c r="S385" s="483"/>
      <c r="T385" s="456"/>
      <c r="U385" s="457"/>
      <c r="V385" s="458"/>
      <c r="W385" s="401" t="s">
        <v>0</v>
      </c>
      <c r="X385" s="402"/>
      <c r="Y385" s="403"/>
      <c r="Z385" s="404">
        <f>COUNTIF(B385:Y386,"○")</f>
        <v>0</v>
      </c>
      <c r="AA385" s="406">
        <f>COUNTIF(B385:Y386,"×")</f>
        <v>4</v>
      </c>
      <c r="AB385" s="399">
        <f>COUNTIF(B385:Y386,"△")</f>
        <v>0</v>
      </c>
      <c r="AC385" s="408">
        <f>Z385*3+AB385</f>
        <v>0</v>
      </c>
      <c r="AD385" s="301">
        <f>SUM(E386,H386,K386,N386,Q386,T386,W386)</f>
        <v>3</v>
      </c>
      <c r="AE385" s="294">
        <f>SUM(G386,J386,M386,P386,S386,V386,Y386)</f>
        <v>20</v>
      </c>
      <c r="AF385" s="399">
        <f>AD385-AE385</f>
        <v>-17</v>
      </c>
      <c r="AG385" s="395">
        <v>5</v>
      </c>
      <c r="AI385" s="397" t="s">
        <v>0</v>
      </c>
      <c r="AJ385" s="397" t="s">
        <v>0</v>
      </c>
      <c r="AK385" s="397" t="s">
        <v>0</v>
      </c>
    </row>
    <row r="386" spans="1:37" ht="13.5">
      <c r="A386" s="304"/>
      <c r="B386" s="307"/>
      <c r="C386" s="307"/>
      <c r="D386" s="308"/>
      <c r="E386" s="132">
        <f>D388</f>
        <v>0</v>
      </c>
      <c r="F386" s="133"/>
      <c r="G386" s="134">
        <f>B388</f>
        <v>5</v>
      </c>
      <c r="H386" s="132">
        <f>D390</f>
        <v>0</v>
      </c>
      <c r="I386" s="133"/>
      <c r="J386" s="134">
        <f>B390</f>
        <v>3</v>
      </c>
      <c r="K386" s="132">
        <f>D392</f>
        <v>1</v>
      </c>
      <c r="L386" s="133"/>
      <c r="M386" s="134">
        <f>B392</f>
        <v>7</v>
      </c>
      <c r="N386" s="132">
        <f>D394</f>
        <v>2</v>
      </c>
      <c r="O386" s="133"/>
      <c r="P386" s="134">
        <f>B394</f>
        <v>5</v>
      </c>
      <c r="Q386" s="156">
        <f>D396</f>
        <v>0</v>
      </c>
      <c r="R386" s="157"/>
      <c r="S386" s="158">
        <f>B396</f>
        <v>0</v>
      </c>
      <c r="T386" s="156">
        <f>D398</f>
        <v>0</v>
      </c>
      <c r="U386" s="157"/>
      <c r="V386" s="158">
        <f>B398</f>
        <v>0</v>
      </c>
      <c r="W386" s="47"/>
      <c r="X386" s="63">
        <f>IF(W386="","",IF(W386=Y386,"△",IF(W386&gt;Y386,"○","×")))</f>
      </c>
      <c r="Y386" s="49"/>
      <c r="Z386" s="405"/>
      <c r="AA386" s="407"/>
      <c r="AB386" s="400"/>
      <c r="AC386" s="409"/>
      <c r="AD386" s="302"/>
      <c r="AE386" s="295"/>
      <c r="AF386" s="400"/>
      <c r="AG386" s="396"/>
      <c r="AI386" s="398"/>
      <c r="AJ386" s="398"/>
      <c r="AK386" s="398"/>
    </row>
    <row r="387" spans="1:37" ht="13.5">
      <c r="A387" s="323" t="s">
        <v>130</v>
      </c>
      <c r="B387" s="324" t="str">
        <f>IF(B388="","",IF(B388=D388,"△",IF(B388&gt;D388,"○","×")))</f>
        <v>○</v>
      </c>
      <c r="C387" s="324"/>
      <c r="D387" s="325"/>
      <c r="E387" s="326"/>
      <c r="F387" s="327"/>
      <c r="G387" s="328"/>
      <c r="H387" s="330" t="str">
        <f>IF(H388="","",IF(H388=J388,"△",IF(H388&gt;J388,"○","×")))</f>
        <v>○</v>
      </c>
      <c r="I387" s="324"/>
      <c r="J387" s="325"/>
      <c r="K387" s="330" t="str">
        <f>IF(K388="","",IF(K388=M388,"△",IF(K388&gt;M388,"○","×")))</f>
        <v>○</v>
      </c>
      <c r="L387" s="324"/>
      <c r="M387" s="325"/>
      <c r="N387" s="330" t="str">
        <f>IF(N388="","",IF(N388=P388,"△",IF(N388&gt;P388,"○","×")))</f>
        <v>△</v>
      </c>
      <c r="O387" s="324"/>
      <c r="P387" s="325"/>
      <c r="Q387" s="459"/>
      <c r="R387" s="460"/>
      <c r="S387" s="461"/>
      <c r="T387" s="459"/>
      <c r="U387" s="460"/>
      <c r="V387" s="461"/>
      <c r="W387" s="410" t="s">
        <v>0</v>
      </c>
      <c r="X387" s="411"/>
      <c r="Y387" s="412"/>
      <c r="Z387" s="413">
        <f>COUNTIF(B387:Y388,"○")</f>
        <v>3</v>
      </c>
      <c r="AA387" s="414">
        <f>COUNTIF(B387:Y388,"×")</f>
        <v>0</v>
      </c>
      <c r="AB387" s="415">
        <f>COUNTIF(B387:Y388,"△")</f>
        <v>1</v>
      </c>
      <c r="AC387" s="416">
        <f>Z387*3+AB387</f>
        <v>10</v>
      </c>
      <c r="AD387" s="322">
        <f>SUM(B388,E388,H388,K388,N388,Q388,T388,W388)</f>
        <v>15</v>
      </c>
      <c r="AE387" s="337">
        <f>SUM(D388,J388,M388,P388,S388,V388,Y388)</f>
        <v>1</v>
      </c>
      <c r="AF387" s="415">
        <f>AD387-AE387</f>
        <v>14</v>
      </c>
      <c r="AG387" s="381">
        <v>1</v>
      </c>
      <c r="AI387" s="397" t="s">
        <v>0</v>
      </c>
      <c r="AJ387" s="397" t="s">
        <v>0</v>
      </c>
      <c r="AK387" s="397" t="s">
        <v>0</v>
      </c>
    </row>
    <row r="388" spans="1:37" ht="13.5">
      <c r="A388" s="304"/>
      <c r="B388" s="138">
        <v>5</v>
      </c>
      <c r="C388" s="133"/>
      <c r="D388" s="139">
        <v>0</v>
      </c>
      <c r="E388" s="329"/>
      <c r="F388" s="307"/>
      <c r="G388" s="308"/>
      <c r="H388" s="132">
        <f>G390</f>
        <v>8</v>
      </c>
      <c r="I388" s="133"/>
      <c r="J388" s="134">
        <f>E390</f>
        <v>0</v>
      </c>
      <c r="K388" s="132">
        <f>G392</f>
        <v>1</v>
      </c>
      <c r="L388" s="133"/>
      <c r="M388" s="134">
        <f>E392</f>
        <v>0</v>
      </c>
      <c r="N388" s="132">
        <f>G394</f>
        <v>1</v>
      </c>
      <c r="O388" s="133"/>
      <c r="P388" s="134">
        <f>E394</f>
        <v>1</v>
      </c>
      <c r="Q388" s="156">
        <f>G396</f>
        <v>0</v>
      </c>
      <c r="R388" s="157"/>
      <c r="S388" s="158">
        <f>E396</f>
        <v>0</v>
      </c>
      <c r="T388" s="156">
        <f>G398</f>
        <v>0</v>
      </c>
      <c r="U388" s="157"/>
      <c r="V388" s="158">
        <f>E398</f>
        <v>0</v>
      </c>
      <c r="W388" s="47"/>
      <c r="X388" s="63">
        <f>IF(W388="","",IF(W388=Y388,"△",IF(W388&gt;Y388,"○","×")))</f>
      </c>
      <c r="Y388" s="49"/>
      <c r="Z388" s="405"/>
      <c r="AA388" s="407"/>
      <c r="AB388" s="400"/>
      <c r="AC388" s="409"/>
      <c r="AD388" s="302"/>
      <c r="AE388" s="295"/>
      <c r="AF388" s="400"/>
      <c r="AG388" s="396"/>
      <c r="AI388" s="398"/>
      <c r="AJ388" s="398"/>
      <c r="AK388" s="398"/>
    </row>
    <row r="389" spans="1:37" ht="13.5">
      <c r="A389" s="323" t="s">
        <v>104</v>
      </c>
      <c r="B389" s="324" t="str">
        <f>IF(B390="","",IF(B390=D390,"△",IF(B390&gt;D390,"○","×")))</f>
        <v>○</v>
      </c>
      <c r="C389" s="324"/>
      <c r="D389" s="325"/>
      <c r="E389" s="340" t="str">
        <f>IF(E390="","",IF(E390=G390,"△",IF(E390&gt;G390,"○","×")))</f>
        <v>×</v>
      </c>
      <c r="F389" s="324"/>
      <c r="G389" s="325"/>
      <c r="H389" s="341"/>
      <c r="I389" s="342"/>
      <c r="J389" s="343"/>
      <c r="K389" s="330" t="str">
        <f>IF(K390="","",IF(K390=M390,"△",IF(K390&gt;M390,"○","×")))</f>
        <v>○</v>
      </c>
      <c r="L389" s="324"/>
      <c r="M389" s="325"/>
      <c r="N389" s="330" t="str">
        <f>IF(N390="","",IF(N390=P390,"△",IF(N390&gt;P390,"○","×")))</f>
        <v>×</v>
      </c>
      <c r="O389" s="324"/>
      <c r="P389" s="325"/>
      <c r="Q389" s="459"/>
      <c r="R389" s="460"/>
      <c r="S389" s="461"/>
      <c r="T389" s="459"/>
      <c r="U389" s="460"/>
      <c r="V389" s="461"/>
      <c r="W389" s="410" t="s">
        <v>0</v>
      </c>
      <c r="X389" s="411"/>
      <c r="Y389" s="412"/>
      <c r="Z389" s="413">
        <f>COUNTIF(B389:Y390,"○")</f>
        <v>2</v>
      </c>
      <c r="AA389" s="414">
        <f>COUNTIF(B389:Y390,"×")</f>
        <v>2</v>
      </c>
      <c r="AB389" s="415">
        <f>COUNTIF(B389:Y390,"△")</f>
        <v>0</v>
      </c>
      <c r="AC389" s="416">
        <f>Z389*3+AB389</f>
        <v>6</v>
      </c>
      <c r="AD389" s="322">
        <f>SUM(E390,B390,K390,N390,Q390,T390,W390)</f>
        <v>5</v>
      </c>
      <c r="AE389" s="337">
        <f>SUM(G390,D390,M390,P390,S390,V390,Y390)</f>
        <v>11</v>
      </c>
      <c r="AF389" s="415">
        <f>AD389-AE389</f>
        <v>-6</v>
      </c>
      <c r="AG389" s="381">
        <v>3</v>
      </c>
      <c r="AI389" s="397" t="s">
        <v>0</v>
      </c>
      <c r="AJ389" s="397" t="s">
        <v>0</v>
      </c>
      <c r="AK389" s="397" t="s">
        <v>0</v>
      </c>
    </row>
    <row r="390" spans="1:37" ht="13.5">
      <c r="A390" s="304"/>
      <c r="B390" s="138">
        <v>3</v>
      </c>
      <c r="C390" s="133"/>
      <c r="D390" s="139">
        <v>0</v>
      </c>
      <c r="E390" s="140">
        <v>0</v>
      </c>
      <c r="F390" s="133"/>
      <c r="G390" s="139">
        <v>8</v>
      </c>
      <c r="H390" s="344"/>
      <c r="I390" s="345"/>
      <c r="J390" s="346"/>
      <c r="K390" s="132">
        <f>J392</f>
        <v>1</v>
      </c>
      <c r="L390" s="133"/>
      <c r="M390" s="134">
        <f>H392</f>
        <v>0</v>
      </c>
      <c r="N390" s="132">
        <f>J394</f>
        <v>1</v>
      </c>
      <c r="O390" s="133"/>
      <c r="P390" s="134">
        <f>H394</f>
        <v>3</v>
      </c>
      <c r="Q390" s="156">
        <f>J396</f>
        <v>0</v>
      </c>
      <c r="R390" s="157"/>
      <c r="S390" s="158">
        <f>H396</f>
        <v>0</v>
      </c>
      <c r="T390" s="156">
        <f>J398</f>
        <v>0</v>
      </c>
      <c r="U390" s="157"/>
      <c r="V390" s="158">
        <f>H398</f>
        <v>0</v>
      </c>
      <c r="W390" s="47"/>
      <c r="X390" s="63">
        <f>IF(W390="","",IF(W390=Y390,"△",IF(W390&gt;Y390,"○","×")))</f>
      </c>
      <c r="Y390" s="49"/>
      <c r="Z390" s="405"/>
      <c r="AA390" s="407"/>
      <c r="AB390" s="400"/>
      <c r="AC390" s="409"/>
      <c r="AD390" s="302"/>
      <c r="AE390" s="295"/>
      <c r="AF390" s="400"/>
      <c r="AG390" s="396"/>
      <c r="AI390" s="398"/>
      <c r="AJ390" s="398"/>
      <c r="AK390" s="398"/>
    </row>
    <row r="391" spans="1:37" ht="13.5">
      <c r="A391" s="323" t="s">
        <v>107</v>
      </c>
      <c r="B391" s="324" t="str">
        <f>IF(B392="","",IF(B392=D392,"△",IF(B392&gt;D392,"○","×")))</f>
        <v>○</v>
      </c>
      <c r="C391" s="324"/>
      <c r="D391" s="325"/>
      <c r="E391" s="340" t="str">
        <f>IF(E392="","",IF(E392=G392,"△",IF(E392&gt;G392,"○","×")))</f>
        <v>×</v>
      </c>
      <c r="F391" s="324"/>
      <c r="G391" s="325"/>
      <c r="H391" s="340" t="str">
        <f>IF(H392="","",IF(H392=J392,"△",IF(H392&gt;J392,"○","×")))</f>
        <v>×</v>
      </c>
      <c r="I391" s="324"/>
      <c r="J391" s="325"/>
      <c r="K391" s="341"/>
      <c r="L391" s="342"/>
      <c r="M391" s="343"/>
      <c r="N391" s="347" t="str">
        <f>IF(N392="","",IF(N392=P392,"△",IF(N392&gt;P392,"○","×")))</f>
        <v>×</v>
      </c>
      <c r="O391" s="348"/>
      <c r="P391" s="349"/>
      <c r="Q391" s="459"/>
      <c r="R391" s="460"/>
      <c r="S391" s="461"/>
      <c r="T391" s="462"/>
      <c r="U391" s="463"/>
      <c r="V391" s="464"/>
      <c r="W391" s="410" t="s">
        <v>0</v>
      </c>
      <c r="X391" s="411"/>
      <c r="Y391" s="412"/>
      <c r="Z391" s="413">
        <f>COUNTIF(B391:Y392,"○")</f>
        <v>1</v>
      </c>
      <c r="AA391" s="414">
        <f>COUNTIF(B391:Y392,"×")</f>
        <v>3</v>
      </c>
      <c r="AB391" s="415">
        <f>COUNTIF(B391:Y392,"△")</f>
        <v>0</v>
      </c>
      <c r="AC391" s="416">
        <f>Z391*3+AB391</f>
        <v>3</v>
      </c>
      <c r="AD391" s="322">
        <f>SUM(E392,H392,B392,N392,Q392,T392,W392)</f>
        <v>7</v>
      </c>
      <c r="AE391" s="337">
        <f>SUM(G392,J392,D392,P392,S392,V392,Y392)</f>
        <v>4</v>
      </c>
      <c r="AF391" s="415">
        <f>AD391-AE391</f>
        <v>3</v>
      </c>
      <c r="AG391" s="381">
        <v>4</v>
      </c>
      <c r="AI391" s="397" t="s">
        <v>0</v>
      </c>
      <c r="AJ391" s="397" t="s">
        <v>0</v>
      </c>
      <c r="AK391" s="397" t="s">
        <v>0</v>
      </c>
    </row>
    <row r="392" spans="1:37" ht="13.5">
      <c r="A392" s="304"/>
      <c r="B392" s="138">
        <v>7</v>
      </c>
      <c r="C392" s="141"/>
      <c r="D392" s="139">
        <v>1</v>
      </c>
      <c r="E392" s="140">
        <v>0</v>
      </c>
      <c r="F392" s="141"/>
      <c r="G392" s="139">
        <v>1</v>
      </c>
      <c r="H392" s="140">
        <v>0</v>
      </c>
      <c r="I392" s="141"/>
      <c r="J392" s="139">
        <v>1</v>
      </c>
      <c r="K392" s="344"/>
      <c r="L392" s="345"/>
      <c r="M392" s="346"/>
      <c r="N392" s="142">
        <f>M394</f>
        <v>0</v>
      </c>
      <c r="O392" s="141"/>
      <c r="P392" s="134">
        <f>K394</f>
        <v>1</v>
      </c>
      <c r="Q392" s="156">
        <f>M396</f>
        <v>0</v>
      </c>
      <c r="R392" s="157"/>
      <c r="S392" s="158">
        <f>K396</f>
        <v>0</v>
      </c>
      <c r="T392" s="156">
        <f>M398</f>
        <v>0</v>
      </c>
      <c r="U392" s="157"/>
      <c r="V392" s="158">
        <f>K398</f>
        <v>0</v>
      </c>
      <c r="W392" s="47"/>
      <c r="X392" s="65">
        <f>IF(W392="","",IF(W392=Y392,"△",IF(W392&gt;Y392,"○","×")))</f>
      </c>
      <c r="Y392" s="54"/>
      <c r="Z392" s="405"/>
      <c r="AA392" s="407"/>
      <c r="AB392" s="400"/>
      <c r="AC392" s="409"/>
      <c r="AD392" s="302"/>
      <c r="AE392" s="295"/>
      <c r="AF392" s="400"/>
      <c r="AG392" s="396"/>
      <c r="AI392" s="398"/>
      <c r="AJ392" s="398"/>
      <c r="AK392" s="398"/>
    </row>
    <row r="393" spans="1:37" ht="13.5">
      <c r="A393" s="323" t="s">
        <v>121</v>
      </c>
      <c r="B393" s="324" t="str">
        <f>IF(B394="","",IF(B394=D394,"△",IF(B394&gt;D394,"○","×")))</f>
        <v>○</v>
      </c>
      <c r="C393" s="324"/>
      <c r="D393" s="325"/>
      <c r="E393" s="340" t="str">
        <f>IF(E394="","",IF(E394=G394,"△",IF(E394&gt;G394,"○","×")))</f>
        <v>△</v>
      </c>
      <c r="F393" s="324"/>
      <c r="G393" s="325"/>
      <c r="H393" s="340" t="str">
        <f>IF(H394="","",IF(H394=J394,"△",IF(H394&gt;J394,"○","×")))</f>
        <v>○</v>
      </c>
      <c r="I393" s="324"/>
      <c r="J393" s="325"/>
      <c r="K393" s="340" t="str">
        <f>IF(K394="","",IF(K394=M394,"△",IF(K394&gt;M394,"○","×")))</f>
        <v>○</v>
      </c>
      <c r="L393" s="324"/>
      <c r="M393" s="325"/>
      <c r="N393" s="326"/>
      <c r="O393" s="327"/>
      <c r="P393" s="328"/>
      <c r="Q393" s="459"/>
      <c r="R393" s="460"/>
      <c r="S393" s="461"/>
      <c r="T393" s="465"/>
      <c r="U393" s="466"/>
      <c r="V393" s="467"/>
      <c r="W393" s="410" t="s">
        <v>0</v>
      </c>
      <c r="X393" s="411"/>
      <c r="Y393" s="412"/>
      <c r="Z393" s="413">
        <f>COUNTIF(B393:Y394,"○")</f>
        <v>3</v>
      </c>
      <c r="AA393" s="414">
        <f>COUNTIF(B393:Y394,"×")</f>
        <v>0</v>
      </c>
      <c r="AB393" s="415">
        <f>COUNTIF(B393:Y394,"△")</f>
        <v>1</v>
      </c>
      <c r="AC393" s="416">
        <f>Z393*3+AB393</f>
        <v>10</v>
      </c>
      <c r="AD393" s="322">
        <f>SUM(E394,H394,K394,B394,Q394,T394,W394)</f>
        <v>10</v>
      </c>
      <c r="AE393" s="337">
        <f>SUM(G394,J394,M394,D394,S394,V394,Y394)</f>
        <v>4</v>
      </c>
      <c r="AF393" s="415">
        <f>AD393-AE393</f>
        <v>6</v>
      </c>
      <c r="AG393" s="381">
        <v>2</v>
      </c>
      <c r="AI393" s="397" t="s">
        <v>0</v>
      </c>
      <c r="AJ393" s="397" t="s">
        <v>0</v>
      </c>
      <c r="AK393" s="397" t="s">
        <v>0</v>
      </c>
    </row>
    <row r="394" spans="1:37" ht="13.5">
      <c r="A394" s="304"/>
      <c r="B394" s="138">
        <v>5</v>
      </c>
      <c r="C394" s="141"/>
      <c r="D394" s="139">
        <v>2</v>
      </c>
      <c r="E394" s="140">
        <v>1</v>
      </c>
      <c r="F394" s="141"/>
      <c r="G394" s="139">
        <v>1</v>
      </c>
      <c r="H394" s="140">
        <v>3</v>
      </c>
      <c r="I394" s="141"/>
      <c r="J394" s="139">
        <v>1</v>
      </c>
      <c r="K394" s="140">
        <v>1</v>
      </c>
      <c r="L394" s="141"/>
      <c r="M394" s="139">
        <v>0</v>
      </c>
      <c r="N394" s="329"/>
      <c r="O394" s="307"/>
      <c r="P394" s="308"/>
      <c r="Q394" s="159">
        <f>P396</f>
        <v>0</v>
      </c>
      <c r="R394" s="160"/>
      <c r="S394" s="161">
        <f>N396</f>
        <v>0</v>
      </c>
      <c r="T394" s="159">
        <f>P398</f>
        <v>0</v>
      </c>
      <c r="U394" s="160"/>
      <c r="V394" s="161">
        <f>N398</f>
        <v>0</v>
      </c>
      <c r="W394" s="52"/>
      <c r="X394" s="65">
        <f>IF(W394="","",IF(W394=Y394,"△",IF(W394&gt;Y394,"○","×")))</f>
      </c>
      <c r="Y394" s="54"/>
      <c r="Z394" s="405"/>
      <c r="AA394" s="407"/>
      <c r="AB394" s="400"/>
      <c r="AC394" s="409"/>
      <c r="AD394" s="302"/>
      <c r="AE394" s="295"/>
      <c r="AF394" s="400"/>
      <c r="AG394" s="396"/>
      <c r="AI394" s="398"/>
      <c r="AJ394" s="398"/>
      <c r="AK394" s="398"/>
    </row>
    <row r="395" spans="1:37" ht="13.5">
      <c r="A395" s="323"/>
      <c r="B395" s="313"/>
      <c r="C395" s="313"/>
      <c r="D395" s="314"/>
      <c r="E395" s="360"/>
      <c r="F395" s="313"/>
      <c r="G395" s="314"/>
      <c r="H395" s="360"/>
      <c r="I395" s="313"/>
      <c r="J395" s="314"/>
      <c r="K395" s="360"/>
      <c r="L395" s="313"/>
      <c r="M395" s="314"/>
      <c r="N395" s="360"/>
      <c r="O395" s="313"/>
      <c r="P395" s="314"/>
      <c r="Q395" s="356"/>
      <c r="R395" s="305"/>
      <c r="S395" s="306"/>
      <c r="T395" s="468"/>
      <c r="U395" s="469"/>
      <c r="V395" s="470"/>
      <c r="W395" s="410" t="s">
        <v>0</v>
      </c>
      <c r="X395" s="411"/>
      <c r="Y395" s="412"/>
      <c r="Z395" s="413">
        <f>COUNTIF(B395:Y396,"○")</f>
        <v>0</v>
      </c>
      <c r="AA395" s="414">
        <f>COUNTIF(B395:Y396,"×")</f>
        <v>0</v>
      </c>
      <c r="AB395" s="415">
        <f>COUNTIF(B395:Y396,"△")</f>
        <v>0</v>
      </c>
      <c r="AC395" s="416">
        <f>Z395*3+AB395</f>
        <v>0</v>
      </c>
      <c r="AD395" s="322">
        <f>SUM(E396,H396,K396,N396,B396,T396,W396)</f>
        <v>0</v>
      </c>
      <c r="AE395" s="337">
        <f>SUM(G396,J396,M396,P396,D396,V396,Y396)</f>
        <v>0</v>
      </c>
      <c r="AF395" s="415">
        <f>AD395-AE395</f>
        <v>0</v>
      </c>
      <c r="AG395" s="381"/>
      <c r="AI395" s="397" t="s">
        <v>0</v>
      </c>
      <c r="AJ395" s="397" t="s">
        <v>0</v>
      </c>
      <c r="AK395" s="397" t="s">
        <v>0</v>
      </c>
    </row>
    <row r="396" spans="1:37" ht="13.5">
      <c r="A396" s="304"/>
      <c r="B396" s="147"/>
      <c r="C396" s="133"/>
      <c r="D396" s="148"/>
      <c r="E396" s="140"/>
      <c r="F396" s="141"/>
      <c r="G396" s="139"/>
      <c r="H396" s="140"/>
      <c r="I396" s="141"/>
      <c r="J396" s="139"/>
      <c r="K396" s="140"/>
      <c r="L396" s="141"/>
      <c r="M396" s="139"/>
      <c r="N396" s="140"/>
      <c r="O396" s="141"/>
      <c r="P396" s="139"/>
      <c r="Q396" s="356"/>
      <c r="R396" s="305"/>
      <c r="S396" s="306"/>
      <c r="T396" s="159">
        <f>S398</f>
        <v>0</v>
      </c>
      <c r="U396" s="160"/>
      <c r="V396" s="161">
        <f>Q398</f>
        <v>0</v>
      </c>
      <c r="W396" s="47"/>
      <c r="X396" s="63">
        <f>IF(W396="","",IF(W396=Y396,"△",IF(W396&gt;Y396,"○","×")))</f>
      </c>
      <c r="Y396" s="54"/>
      <c r="Z396" s="405"/>
      <c r="AA396" s="407"/>
      <c r="AB396" s="400"/>
      <c r="AC396" s="409"/>
      <c r="AD396" s="302"/>
      <c r="AE396" s="295"/>
      <c r="AF396" s="400"/>
      <c r="AG396" s="396"/>
      <c r="AI396" s="398"/>
      <c r="AJ396" s="398"/>
      <c r="AK396" s="398"/>
    </row>
    <row r="397" spans="1:37" ht="13.5">
      <c r="A397" s="323"/>
      <c r="B397" s="324"/>
      <c r="C397" s="324"/>
      <c r="D397" s="325"/>
      <c r="E397" s="340"/>
      <c r="F397" s="324"/>
      <c r="G397" s="325"/>
      <c r="H397" s="340"/>
      <c r="I397" s="324"/>
      <c r="J397" s="325"/>
      <c r="K397" s="340"/>
      <c r="L397" s="324"/>
      <c r="M397" s="325"/>
      <c r="N397" s="340"/>
      <c r="O397" s="324"/>
      <c r="P397" s="325"/>
      <c r="Q397" s="340" t="s">
        <v>0</v>
      </c>
      <c r="R397" s="324"/>
      <c r="S397" s="325"/>
      <c r="T397" s="436"/>
      <c r="U397" s="437"/>
      <c r="V397" s="438"/>
      <c r="W397" s="410" t="s">
        <v>0</v>
      </c>
      <c r="X397" s="411"/>
      <c r="Y397" s="412"/>
      <c r="Z397" s="413">
        <f>COUNTIF(B397:Y398,"○")</f>
        <v>0</v>
      </c>
      <c r="AA397" s="414">
        <f>COUNTIF(B397:Y398,"×")</f>
        <v>0</v>
      </c>
      <c r="AB397" s="415">
        <f>COUNTIF(B397:Y398,"△")</f>
        <v>0</v>
      </c>
      <c r="AC397" s="416">
        <f>Z397*3+AB397</f>
        <v>0</v>
      </c>
      <c r="AD397" s="322">
        <f>SUM(E398,H398,K398,N398,Q398,B398,W398)</f>
        <v>0</v>
      </c>
      <c r="AE397" s="337">
        <f>SUM(G398,J398,M398,P398,S398,D398,Y398)</f>
        <v>0</v>
      </c>
      <c r="AF397" s="415">
        <f>AD397-AE397</f>
        <v>0</v>
      </c>
      <c r="AG397" s="416" t="s">
        <v>0</v>
      </c>
      <c r="AI397" s="397" t="s">
        <v>0</v>
      </c>
      <c r="AJ397" s="397" t="s">
        <v>0</v>
      </c>
      <c r="AK397" s="397" t="s">
        <v>0</v>
      </c>
    </row>
    <row r="398" spans="1:37" ht="14.25" thickBot="1">
      <c r="A398" s="367"/>
      <c r="B398" s="149"/>
      <c r="C398" s="150"/>
      <c r="D398" s="151"/>
      <c r="E398" s="152"/>
      <c r="F398" s="150"/>
      <c r="G398" s="151"/>
      <c r="H398" s="152"/>
      <c r="I398" s="150"/>
      <c r="J398" s="151"/>
      <c r="K398" s="152"/>
      <c r="L398" s="150"/>
      <c r="M398" s="151"/>
      <c r="N398" s="152"/>
      <c r="O398" s="150"/>
      <c r="P398" s="151"/>
      <c r="Q398" s="152"/>
      <c r="R398" s="150"/>
      <c r="S398" s="151"/>
      <c r="T398" s="439"/>
      <c r="U398" s="440"/>
      <c r="V398" s="441"/>
      <c r="W398" s="47"/>
      <c r="X398" s="63">
        <f>IF(W398="","",IF(W398=Y398,"△",IF(W398&gt;Y398,"○","×")))</f>
      </c>
      <c r="Y398" s="54"/>
      <c r="Z398" s="405"/>
      <c r="AA398" s="407"/>
      <c r="AB398" s="400"/>
      <c r="AC398" s="409"/>
      <c r="AD398" s="302"/>
      <c r="AE398" s="295"/>
      <c r="AF398" s="400"/>
      <c r="AG398" s="409"/>
      <c r="AI398" s="398"/>
      <c r="AJ398" s="398"/>
      <c r="AK398" s="398"/>
    </row>
    <row r="399" spans="1:37" ht="13.5">
      <c r="A399" s="368" t="s">
        <v>0</v>
      </c>
      <c r="B399" s="417" t="s">
        <v>0</v>
      </c>
      <c r="C399" s="411"/>
      <c r="D399" s="418"/>
      <c r="E399" s="410" t="s">
        <v>0</v>
      </c>
      <c r="F399" s="411"/>
      <c r="G399" s="418"/>
      <c r="H399" s="410" t="s">
        <v>0</v>
      </c>
      <c r="I399" s="411"/>
      <c r="J399" s="418"/>
      <c r="K399" s="410" t="s">
        <v>0</v>
      </c>
      <c r="L399" s="411"/>
      <c r="M399" s="418"/>
      <c r="N399" s="410" t="s">
        <v>0</v>
      </c>
      <c r="O399" s="411"/>
      <c r="P399" s="418"/>
      <c r="Q399" s="410" t="s">
        <v>0</v>
      </c>
      <c r="R399" s="411"/>
      <c r="S399" s="418"/>
      <c r="T399" s="410" t="s">
        <v>0</v>
      </c>
      <c r="U399" s="411"/>
      <c r="V399" s="418"/>
      <c r="W399" s="421"/>
      <c r="X399" s="422"/>
      <c r="Y399" s="423"/>
      <c r="Z399" s="413">
        <f>COUNTIF(B399:Y400,"○")</f>
        <v>0</v>
      </c>
      <c r="AA399" s="414">
        <f>COUNTIF(B399:Y400,"×")</f>
        <v>0</v>
      </c>
      <c r="AB399" s="415">
        <f>COUNTIF(B399:Y400,"△")</f>
        <v>0</v>
      </c>
      <c r="AC399" s="416">
        <f>Z399*3+AB399</f>
        <v>0</v>
      </c>
      <c r="AD399" s="322">
        <f>SUM(E400,H400,K400,N400,Q400,T400,B400)</f>
        <v>0</v>
      </c>
      <c r="AE399" s="337">
        <f>SUM(G400,J400,M400,P400,S400,V400,D400)</f>
        <v>0</v>
      </c>
      <c r="AF399" s="415">
        <f>AD399-AE399</f>
        <v>0</v>
      </c>
      <c r="AG399" s="416" t="s">
        <v>0</v>
      </c>
      <c r="AI399" s="397" t="s">
        <v>0</v>
      </c>
      <c r="AJ399" s="397" t="s">
        <v>0</v>
      </c>
      <c r="AK399" s="397" t="s">
        <v>0</v>
      </c>
    </row>
    <row r="400" spans="1:37" ht="14.25" thickBot="1">
      <c r="A400" s="369"/>
      <c r="B400" s="55">
        <f>IF(Y386="","",Y386)</f>
      </c>
      <c r="C400" s="61">
        <f>IF(B400="","",IF(B400=D400,"△",IF(B400&gt;D400,"○","×")))</f>
      </c>
      <c r="D400" s="57">
        <f>IF(W386="","",W386)</f>
      </c>
      <c r="E400" s="58">
        <f>IF(Y388="","",Y388)</f>
      </c>
      <c r="F400" s="66">
        <f>IF(E400="","",IF(E400=G400,"△",IF(E400&gt;G400,"○","×")))</f>
      </c>
      <c r="G400" s="57">
        <f>IF(W388="","",W388)</f>
      </c>
      <c r="H400" s="58">
        <f>IF(Y390="","",Y390)</f>
      </c>
      <c r="I400" s="61">
        <f>IF(H400="","",IF(H400=J400,"△",IF(H400&gt;J400,"○","×")))</f>
      </c>
      <c r="J400" s="57">
        <f>IF(W390="","",W390)</f>
      </c>
      <c r="K400" s="58">
        <f>IF(Y392="","",Y392)</f>
      </c>
      <c r="L400" s="66">
        <f>IF(K400="","",IF(K400=M400,"△",IF(K400&gt;M400,"○","×")))</f>
      </c>
      <c r="M400" s="57">
        <f>IF(W392="","",W392)</f>
      </c>
      <c r="N400" s="58">
        <f>IF(Y394="","",Y394)</f>
      </c>
      <c r="O400" s="66">
        <f>IF(N400="","",IF(N400=P400,"△",IF(N400&gt;P400,"○","×")))</f>
      </c>
      <c r="P400" s="57">
        <f>IF(W394="","",W394)</f>
      </c>
      <c r="Q400" s="58">
        <f>IF(Y396="","",Y396)</f>
      </c>
      <c r="R400" s="66">
        <f>IF(Q400="","",IF(Q400=S400,"△",IF(Q400&gt;S400,"○","×")))</f>
      </c>
      <c r="S400" s="57">
        <f>IF(W396="","",W396)</f>
      </c>
      <c r="T400" s="58">
        <f>IF(Y398="","",Y398)</f>
      </c>
      <c r="U400" s="66">
        <f>IF(T400="","",IF(T400=V400,"△",IF(T400&gt;V400,"○","×")))</f>
      </c>
      <c r="V400" s="57">
        <f>IF(W398="","",W398)</f>
      </c>
      <c r="W400" s="424"/>
      <c r="X400" s="425"/>
      <c r="Y400" s="426"/>
      <c r="Z400" s="427"/>
      <c r="AA400" s="419"/>
      <c r="AB400" s="420"/>
      <c r="AC400" s="428"/>
      <c r="AD400" s="380"/>
      <c r="AE400" s="372"/>
      <c r="AF400" s="420"/>
      <c r="AG400" s="428"/>
      <c r="AI400" s="398"/>
      <c r="AJ400" s="398"/>
      <c r="AK400" s="398"/>
    </row>
    <row r="401" spans="26:33" ht="13.5">
      <c r="Z401" s="174"/>
      <c r="AA401" s="174"/>
      <c r="AB401" s="174"/>
      <c r="AC401" s="174"/>
      <c r="AD401" s="174"/>
      <c r="AE401" s="174"/>
      <c r="AF401" s="174"/>
      <c r="AG401" s="174"/>
    </row>
    <row r="402" spans="1:33" ht="18.75" customHeight="1">
      <c r="A402" s="2">
        <v>3</v>
      </c>
      <c r="B402" s="2" t="s">
        <v>4</v>
      </c>
      <c r="C402" s="272" t="s">
        <v>38</v>
      </c>
      <c r="D402" s="272"/>
      <c r="E402" s="3" t="s">
        <v>33</v>
      </c>
      <c r="F402" s="24"/>
      <c r="G402" s="4"/>
      <c r="H402" s="273" t="s">
        <v>0</v>
      </c>
      <c r="I402" s="273"/>
      <c r="J402" s="273"/>
      <c r="K402" s="273"/>
      <c r="L402" s="25"/>
      <c r="M402" s="4"/>
      <c r="N402" s="4"/>
      <c r="O402" s="25"/>
      <c r="P402" s="4"/>
      <c r="Q402" s="4"/>
      <c r="R402" s="25"/>
      <c r="S402" s="4"/>
      <c r="T402" s="4"/>
      <c r="U402" s="25"/>
      <c r="V402" s="4"/>
      <c r="W402" s="4"/>
      <c r="X402" s="25"/>
      <c r="Y402" s="4"/>
      <c r="Z402" s="176"/>
      <c r="AA402" s="176"/>
      <c r="AB402" s="176"/>
      <c r="AC402" s="176"/>
      <c r="AD402" s="174"/>
      <c r="AE402" s="174"/>
      <c r="AF402" s="174"/>
      <c r="AG402" s="174"/>
    </row>
    <row r="403" spans="1:40" ht="11.25" customHeight="1" thickBot="1">
      <c r="A403" s="4"/>
      <c r="B403" s="4"/>
      <c r="C403" s="25"/>
      <c r="D403" s="4"/>
      <c r="E403" s="4"/>
      <c r="F403" s="25"/>
      <c r="G403" s="4"/>
      <c r="H403" s="4"/>
      <c r="I403" s="25"/>
      <c r="J403" s="4"/>
      <c r="K403" s="4"/>
      <c r="L403" s="25"/>
      <c r="M403" s="4"/>
      <c r="N403" s="4"/>
      <c r="O403" s="25"/>
      <c r="P403" s="4"/>
      <c r="Q403" s="5"/>
      <c r="R403" s="29"/>
      <c r="S403" s="5"/>
      <c r="T403" s="5"/>
      <c r="U403" s="29"/>
      <c r="V403" s="5"/>
      <c r="W403" s="5"/>
      <c r="X403" s="29"/>
      <c r="Y403" s="6"/>
      <c r="Z403" s="177"/>
      <c r="AA403" s="178" t="s">
        <v>7</v>
      </c>
      <c r="AB403" s="178">
        <v>15</v>
      </c>
      <c r="AC403" s="179" t="s">
        <v>8</v>
      </c>
      <c r="AD403" s="174"/>
      <c r="AE403" s="174"/>
      <c r="AF403" s="174"/>
      <c r="AG403" s="174"/>
      <c r="AI403" s="383" t="s">
        <v>34</v>
      </c>
      <c r="AJ403" s="383"/>
      <c r="AK403" s="383"/>
      <c r="AL403" s="7"/>
      <c r="AM403" s="7"/>
      <c r="AN403" s="7"/>
    </row>
    <row r="404" spans="1:33" ht="14.25" thickBot="1">
      <c r="A404" s="8">
        <v>6</v>
      </c>
      <c r="B404" s="4" t="s">
        <v>35</v>
      </c>
      <c r="C404" s="25"/>
      <c r="D404" s="4"/>
      <c r="E404" s="4"/>
      <c r="F404" s="25"/>
      <c r="G404" s="4"/>
      <c r="H404" s="4"/>
      <c r="I404" s="25"/>
      <c r="J404" s="4"/>
      <c r="K404" s="4"/>
      <c r="L404" s="25"/>
      <c r="M404" s="4"/>
      <c r="N404" s="9"/>
      <c r="O404" s="25"/>
      <c r="P404" s="257" t="s">
        <v>11</v>
      </c>
      <c r="Q404" s="257"/>
      <c r="R404" s="257"/>
      <c r="S404" s="257"/>
      <c r="T404" s="44">
        <v>15</v>
      </c>
      <c r="U404" s="25"/>
      <c r="V404" s="258" t="s">
        <v>12</v>
      </c>
      <c r="W404" s="258"/>
      <c r="X404" s="258"/>
      <c r="Y404" s="10">
        <v>0</v>
      </c>
      <c r="Z404" s="176"/>
      <c r="AA404" s="176"/>
      <c r="AB404" s="176"/>
      <c r="AC404" s="176"/>
      <c r="AD404" s="174"/>
      <c r="AE404" s="174"/>
      <c r="AF404" s="174"/>
      <c r="AG404" s="174"/>
    </row>
    <row r="405" spans="1:37" ht="13.5" customHeight="1">
      <c r="A405" s="274"/>
      <c r="B405" s="276" t="str">
        <f>A407</f>
        <v>城北B</v>
      </c>
      <c r="C405" s="259"/>
      <c r="D405" s="259"/>
      <c r="E405" s="259" t="str">
        <f>A409</f>
        <v>勝原B</v>
      </c>
      <c r="F405" s="259"/>
      <c r="G405" s="259"/>
      <c r="H405" s="259" t="str">
        <f>A411</f>
        <v>白鷺B</v>
      </c>
      <c r="I405" s="259"/>
      <c r="J405" s="259"/>
      <c r="K405" s="259" t="str">
        <f>A413</f>
        <v>白鳥</v>
      </c>
      <c r="L405" s="259"/>
      <c r="M405" s="259"/>
      <c r="N405" s="259" t="str">
        <f>A415</f>
        <v>広畑B</v>
      </c>
      <c r="O405" s="259"/>
      <c r="P405" s="259"/>
      <c r="Q405" s="454">
        <f>A417</f>
        <v>0</v>
      </c>
      <c r="R405" s="454"/>
      <c r="S405" s="454"/>
      <c r="T405" s="454"/>
      <c r="U405" s="454"/>
      <c r="V405" s="454"/>
      <c r="W405" s="280" t="s">
        <v>0</v>
      </c>
      <c r="X405" s="281"/>
      <c r="Y405" s="282"/>
      <c r="Z405" s="387" t="s">
        <v>13</v>
      </c>
      <c r="AA405" s="389" t="s">
        <v>14</v>
      </c>
      <c r="AB405" s="391" t="s">
        <v>15</v>
      </c>
      <c r="AC405" s="393" t="s">
        <v>16</v>
      </c>
      <c r="AD405" s="387" t="s">
        <v>17</v>
      </c>
      <c r="AE405" s="389" t="s">
        <v>18</v>
      </c>
      <c r="AF405" s="391" t="s">
        <v>19</v>
      </c>
      <c r="AG405" s="261" t="s">
        <v>2</v>
      </c>
      <c r="AI405" s="384" t="s">
        <v>20</v>
      </c>
      <c r="AJ405" s="384" t="s">
        <v>21</v>
      </c>
      <c r="AK405" s="384" t="s">
        <v>22</v>
      </c>
    </row>
    <row r="406" spans="1:37" ht="14.25" thickBot="1">
      <c r="A406" s="275"/>
      <c r="B406" s="277"/>
      <c r="C406" s="260"/>
      <c r="D406" s="260"/>
      <c r="E406" s="260"/>
      <c r="F406" s="260"/>
      <c r="G406" s="260"/>
      <c r="H406" s="260"/>
      <c r="I406" s="260"/>
      <c r="J406" s="260"/>
      <c r="K406" s="260"/>
      <c r="L406" s="260"/>
      <c r="M406" s="260"/>
      <c r="N406" s="260"/>
      <c r="O406" s="260"/>
      <c r="P406" s="260"/>
      <c r="Q406" s="455"/>
      <c r="R406" s="455"/>
      <c r="S406" s="455"/>
      <c r="T406" s="455"/>
      <c r="U406" s="455"/>
      <c r="V406" s="455"/>
      <c r="W406" s="283"/>
      <c r="X406" s="284"/>
      <c r="Y406" s="285"/>
      <c r="Z406" s="388"/>
      <c r="AA406" s="390"/>
      <c r="AB406" s="392"/>
      <c r="AC406" s="394"/>
      <c r="AD406" s="388"/>
      <c r="AE406" s="390"/>
      <c r="AF406" s="392"/>
      <c r="AG406" s="262"/>
      <c r="AI406" s="385"/>
      <c r="AJ406" s="385"/>
      <c r="AK406" s="385"/>
    </row>
    <row r="407" spans="1:37" ht="13.5">
      <c r="A407" s="303" t="s">
        <v>115</v>
      </c>
      <c r="B407" s="305"/>
      <c r="C407" s="305"/>
      <c r="D407" s="306"/>
      <c r="E407" s="309" t="str">
        <f>IF(E408="","",IF(E408=G408,"△",IF(E408&gt;G408,"○","×")))</f>
        <v>△</v>
      </c>
      <c r="F407" s="310"/>
      <c r="G407" s="311"/>
      <c r="H407" s="312" t="str">
        <f>IF(H408="","",IF(H408=J408,"△",IF(H408&gt;J408,"○","×")))</f>
        <v>×</v>
      </c>
      <c r="I407" s="313"/>
      <c r="J407" s="314"/>
      <c r="K407" s="309" t="str">
        <f>IF(K408="","",IF(K408=M408,"△",IF(K408&gt;M408,"○","×")))</f>
        <v>×</v>
      </c>
      <c r="L407" s="310"/>
      <c r="M407" s="311"/>
      <c r="N407" s="286" t="str">
        <f>IF(N408="","",IF(N408=P408,"△",IF(N408&gt;P408,"○","×")))</f>
        <v>×</v>
      </c>
      <c r="O407" s="287"/>
      <c r="P407" s="288"/>
      <c r="Q407" s="481"/>
      <c r="R407" s="482"/>
      <c r="S407" s="483"/>
      <c r="T407" s="456"/>
      <c r="U407" s="457"/>
      <c r="V407" s="458"/>
      <c r="W407" s="401" t="s">
        <v>0</v>
      </c>
      <c r="X407" s="402"/>
      <c r="Y407" s="403"/>
      <c r="Z407" s="404">
        <f>COUNTIF(B407:Y408,"○")</f>
        <v>0</v>
      </c>
      <c r="AA407" s="406">
        <f>COUNTIF(B407:Y408,"×")</f>
        <v>3</v>
      </c>
      <c r="AB407" s="399">
        <f>COUNTIF(B407:Y408,"△")</f>
        <v>1</v>
      </c>
      <c r="AC407" s="408">
        <f>Z407*3+AB407</f>
        <v>1</v>
      </c>
      <c r="AD407" s="301">
        <f>SUM(E408,H408,K408,N408,Q408,T408,W408)</f>
        <v>5</v>
      </c>
      <c r="AE407" s="294">
        <f>SUM(G408,J408,M408,P408,S408,V408,Y408)</f>
        <v>24</v>
      </c>
      <c r="AF407" s="399">
        <f>AD407-AE407</f>
        <v>-19</v>
      </c>
      <c r="AG407" s="395">
        <v>5</v>
      </c>
      <c r="AI407" s="397" t="s">
        <v>0</v>
      </c>
      <c r="AJ407" s="397" t="s">
        <v>0</v>
      </c>
      <c r="AK407" s="397" t="s">
        <v>0</v>
      </c>
    </row>
    <row r="408" spans="1:37" ht="13.5">
      <c r="A408" s="304"/>
      <c r="B408" s="307"/>
      <c r="C408" s="307"/>
      <c r="D408" s="308"/>
      <c r="E408" s="132">
        <f>D410</f>
        <v>3</v>
      </c>
      <c r="F408" s="133"/>
      <c r="G408" s="134">
        <f>B410</f>
        <v>3</v>
      </c>
      <c r="H408" s="132">
        <f>D412</f>
        <v>0</v>
      </c>
      <c r="I408" s="133"/>
      <c r="J408" s="134">
        <f>B412</f>
        <v>4</v>
      </c>
      <c r="K408" s="132">
        <f>D414</f>
        <v>1</v>
      </c>
      <c r="L408" s="133"/>
      <c r="M408" s="134">
        <f>B414</f>
        <v>5</v>
      </c>
      <c r="N408" s="132">
        <f>D416</f>
        <v>1</v>
      </c>
      <c r="O408" s="133"/>
      <c r="P408" s="134">
        <f>B416</f>
        <v>12</v>
      </c>
      <c r="Q408" s="156">
        <f>D418</f>
        <v>0</v>
      </c>
      <c r="R408" s="157"/>
      <c r="S408" s="158">
        <f>B418</f>
        <v>0</v>
      </c>
      <c r="T408" s="156">
        <f>D420</f>
        <v>0</v>
      </c>
      <c r="U408" s="157"/>
      <c r="V408" s="158">
        <f>B420</f>
        <v>0</v>
      </c>
      <c r="W408" s="47"/>
      <c r="X408" s="63">
        <f>IF(W408="","",IF(W408=Y408,"△",IF(W408&gt;Y408,"○","×")))</f>
      </c>
      <c r="Y408" s="49"/>
      <c r="Z408" s="405"/>
      <c r="AA408" s="407"/>
      <c r="AB408" s="400"/>
      <c r="AC408" s="409"/>
      <c r="AD408" s="302"/>
      <c r="AE408" s="295"/>
      <c r="AF408" s="400"/>
      <c r="AG408" s="396"/>
      <c r="AI408" s="398"/>
      <c r="AJ408" s="398"/>
      <c r="AK408" s="398"/>
    </row>
    <row r="409" spans="1:37" ht="13.5">
      <c r="A409" s="323" t="s">
        <v>142</v>
      </c>
      <c r="B409" s="324" t="str">
        <f>IF(B410="","",IF(B410=D410,"△",IF(B410&gt;D410,"○","×")))</f>
        <v>△</v>
      </c>
      <c r="C409" s="324"/>
      <c r="D409" s="325"/>
      <c r="E409" s="326"/>
      <c r="F409" s="327"/>
      <c r="G409" s="328"/>
      <c r="H409" s="330" t="str">
        <f>IF(H410="","",IF(H410=J410,"△",IF(H410&gt;J410,"○","×")))</f>
        <v>×</v>
      </c>
      <c r="I409" s="324"/>
      <c r="J409" s="325"/>
      <c r="K409" s="330" t="str">
        <f>IF(K410="","",IF(K410=M410,"△",IF(K410&gt;M410,"○","×")))</f>
        <v>×</v>
      </c>
      <c r="L409" s="324"/>
      <c r="M409" s="325"/>
      <c r="N409" s="330" t="str">
        <f>IF(N410="","",IF(N410=P410,"△",IF(N410&gt;P410,"○","×")))</f>
        <v>×</v>
      </c>
      <c r="O409" s="324"/>
      <c r="P409" s="325"/>
      <c r="Q409" s="459"/>
      <c r="R409" s="460"/>
      <c r="S409" s="461"/>
      <c r="T409" s="459"/>
      <c r="U409" s="460"/>
      <c r="V409" s="461"/>
      <c r="W409" s="410" t="s">
        <v>0</v>
      </c>
      <c r="X409" s="411"/>
      <c r="Y409" s="412"/>
      <c r="Z409" s="413">
        <f>COUNTIF(B409:Y410,"○")</f>
        <v>0</v>
      </c>
      <c r="AA409" s="414">
        <f>COUNTIF(B409:Y410,"×")</f>
        <v>3</v>
      </c>
      <c r="AB409" s="415">
        <f>COUNTIF(B409:Y410,"△")</f>
        <v>1</v>
      </c>
      <c r="AC409" s="416">
        <f>Z409*3+AB409</f>
        <v>1</v>
      </c>
      <c r="AD409" s="322">
        <f>SUM(B410,E410,H410,K410,N410,Q410,T410,W410)</f>
        <v>3</v>
      </c>
      <c r="AE409" s="337">
        <f>SUM(D410,J410,M410,P410,S410,V410,Y410)</f>
        <v>20</v>
      </c>
      <c r="AF409" s="415">
        <f>AD409-AE409</f>
        <v>-17</v>
      </c>
      <c r="AG409" s="381">
        <v>4</v>
      </c>
      <c r="AI409" s="397" t="s">
        <v>0</v>
      </c>
      <c r="AJ409" s="397" t="s">
        <v>0</v>
      </c>
      <c r="AK409" s="397" t="s">
        <v>0</v>
      </c>
    </row>
    <row r="410" spans="1:37" ht="13.5">
      <c r="A410" s="304"/>
      <c r="B410" s="138">
        <v>3</v>
      </c>
      <c r="C410" s="133"/>
      <c r="D410" s="139">
        <v>3</v>
      </c>
      <c r="E410" s="329"/>
      <c r="F410" s="307"/>
      <c r="G410" s="308"/>
      <c r="H410" s="132">
        <f>G412</f>
        <v>0</v>
      </c>
      <c r="I410" s="133"/>
      <c r="J410" s="134">
        <f>E412</f>
        <v>4</v>
      </c>
      <c r="K410" s="132">
        <f>G414</f>
        <v>0</v>
      </c>
      <c r="L410" s="133"/>
      <c r="M410" s="134">
        <f>E414</f>
        <v>4</v>
      </c>
      <c r="N410" s="132">
        <f>G416</f>
        <v>0</v>
      </c>
      <c r="O410" s="133"/>
      <c r="P410" s="134">
        <f>E416</f>
        <v>9</v>
      </c>
      <c r="Q410" s="156">
        <f>G418</f>
        <v>0</v>
      </c>
      <c r="R410" s="157"/>
      <c r="S410" s="158">
        <f>E418</f>
        <v>0</v>
      </c>
      <c r="T410" s="156">
        <f>G420</f>
        <v>0</v>
      </c>
      <c r="U410" s="157"/>
      <c r="V410" s="158">
        <f>E420</f>
        <v>0</v>
      </c>
      <c r="W410" s="47"/>
      <c r="X410" s="63">
        <f>IF(W410="","",IF(W410=Y410,"△",IF(W410&gt;Y410,"○","×")))</f>
      </c>
      <c r="Y410" s="49"/>
      <c r="Z410" s="405"/>
      <c r="AA410" s="407"/>
      <c r="AB410" s="400"/>
      <c r="AC410" s="409"/>
      <c r="AD410" s="302"/>
      <c r="AE410" s="295"/>
      <c r="AF410" s="400"/>
      <c r="AG410" s="396"/>
      <c r="AI410" s="398"/>
      <c r="AJ410" s="398"/>
      <c r="AK410" s="398"/>
    </row>
    <row r="411" spans="1:37" ht="13.5">
      <c r="A411" s="323" t="s">
        <v>116</v>
      </c>
      <c r="B411" s="324" t="str">
        <f>IF(B412="","",IF(B412=D412,"△",IF(B412&gt;D412,"○","×")))</f>
        <v>○</v>
      </c>
      <c r="C411" s="324"/>
      <c r="D411" s="325"/>
      <c r="E411" s="340" t="str">
        <f>IF(E412="","",IF(E412=G412,"△",IF(E412&gt;G412,"○","×")))</f>
        <v>○</v>
      </c>
      <c r="F411" s="324"/>
      <c r="G411" s="325"/>
      <c r="H411" s="341"/>
      <c r="I411" s="342"/>
      <c r="J411" s="343"/>
      <c r="K411" s="330" t="str">
        <f>IF(K412="","",IF(K412=M412,"△",IF(K412&gt;M412,"○","×")))</f>
        <v>○</v>
      </c>
      <c r="L411" s="324"/>
      <c r="M411" s="325"/>
      <c r="N411" s="330" t="str">
        <f>IF(N412="","",IF(N412=P412,"△",IF(N412&gt;P412,"○","×")))</f>
        <v>×</v>
      </c>
      <c r="O411" s="324"/>
      <c r="P411" s="325"/>
      <c r="Q411" s="459"/>
      <c r="R411" s="460"/>
      <c r="S411" s="461"/>
      <c r="T411" s="459"/>
      <c r="U411" s="460"/>
      <c r="V411" s="461"/>
      <c r="W411" s="410" t="s">
        <v>0</v>
      </c>
      <c r="X411" s="411"/>
      <c r="Y411" s="412"/>
      <c r="Z411" s="413">
        <f>COUNTIF(B411:Y412,"○")</f>
        <v>3</v>
      </c>
      <c r="AA411" s="414">
        <f>COUNTIF(B411:Y412,"×")</f>
        <v>1</v>
      </c>
      <c r="AB411" s="415">
        <f>COUNTIF(B411:Y412,"△")</f>
        <v>0</v>
      </c>
      <c r="AC411" s="416">
        <f>Z411*3+AB411</f>
        <v>9</v>
      </c>
      <c r="AD411" s="322">
        <f>SUM(E412,B412,K412,N412,Q412,T412,W412)</f>
        <v>11</v>
      </c>
      <c r="AE411" s="337">
        <f>SUM(G412,D412,M412,P412,S412,V412,Y412)</f>
        <v>5</v>
      </c>
      <c r="AF411" s="415">
        <f>AD411-AE411</f>
        <v>6</v>
      </c>
      <c r="AG411" s="381">
        <v>2</v>
      </c>
      <c r="AI411" s="397" t="s">
        <v>0</v>
      </c>
      <c r="AJ411" s="397" t="s">
        <v>0</v>
      </c>
      <c r="AK411" s="397" t="s">
        <v>0</v>
      </c>
    </row>
    <row r="412" spans="1:37" ht="13.5">
      <c r="A412" s="304"/>
      <c r="B412" s="138">
        <v>4</v>
      </c>
      <c r="C412" s="133"/>
      <c r="D412" s="139">
        <v>0</v>
      </c>
      <c r="E412" s="140">
        <v>4</v>
      </c>
      <c r="F412" s="133"/>
      <c r="G412" s="139">
        <v>0</v>
      </c>
      <c r="H412" s="344"/>
      <c r="I412" s="345"/>
      <c r="J412" s="346"/>
      <c r="K412" s="132">
        <f>J414</f>
        <v>3</v>
      </c>
      <c r="L412" s="133"/>
      <c r="M412" s="134">
        <f>H414</f>
        <v>2</v>
      </c>
      <c r="N412" s="132">
        <f>J416</f>
        <v>0</v>
      </c>
      <c r="O412" s="133"/>
      <c r="P412" s="134">
        <f>H416</f>
        <v>3</v>
      </c>
      <c r="Q412" s="156">
        <f>J418</f>
        <v>0</v>
      </c>
      <c r="R412" s="157"/>
      <c r="S412" s="158">
        <f>H418</f>
        <v>0</v>
      </c>
      <c r="T412" s="156">
        <f>J420</f>
        <v>0</v>
      </c>
      <c r="U412" s="157"/>
      <c r="V412" s="158">
        <f>H420</f>
        <v>0</v>
      </c>
      <c r="W412" s="47"/>
      <c r="X412" s="63">
        <f>IF(W412="","",IF(W412=Y412,"△",IF(W412&gt;Y412,"○","×")))</f>
      </c>
      <c r="Y412" s="49"/>
      <c r="Z412" s="405"/>
      <c r="AA412" s="407"/>
      <c r="AB412" s="400"/>
      <c r="AC412" s="409"/>
      <c r="AD412" s="302"/>
      <c r="AE412" s="295"/>
      <c r="AF412" s="400"/>
      <c r="AG412" s="396"/>
      <c r="AI412" s="398"/>
      <c r="AJ412" s="398"/>
      <c r="AK412" s="398"/>
    </row>
    <row r="413" spans="1:37" ht="13.5">
      <c r="A413" s="323" t="s">
        <v>126</v>
      </c>
      <c r="B413" s="324" t="str">
        <f>IF(B414="","",IF(B414=D414,"△",IF(B414&gt;D414,"○","×")))</f>
        <v>○</v>
      </c>
      <c r="C413" s="324"/>
      <c r="D413" s="325"/>
      <c r="E413" s="340" t="str">
        <f>IF(E414="","",IF(E414=G414,"△",IF(E414&gt;G414,"○","×")))</f>
        <v>○</v>
      </c>
      <c r="F413" s="324"/>
      <c r="G413" s="325"/>
      <c r="H413" s="340" t="str">
        <f>IF(H414="","",IF(H414=J414,"△",IF(H414&gt;J414,"○","×")))</f>
        <v>×</v>
      </c>
      <c r="I413" s="324"/>
      <c r="J413" s="325"/>
      <c r="K413" s="341"/>
      <c r="L413" s="342"/>
      <c r="M413" s="343"/>
      <c r="N413" s="347" t="str">
        <f>IF(N414="","",IF(N414=P414,"△",IF(N414&gt;P414,"○","×")))</f>
        <v>×</v>
      </c>
      <c r="O413" s="348"/>
      <c r="P413" s="349"/>
      <c r="Q413" s="459"/>
      <c r="R413" s="460"/>
      <c r="S413" s="461"/>
      <c r="T413" s="462"/>
      <c r="U413" s="463"/>
      <c r="V413" s="464"/>
      <c r="W413" s="410" t="s">
        <v>0</v>
      </c>
      <c r="X413" s="411"/>
      <c r="Y413" s="412"/>
      <c r="Z413" s="413">
        <f>COUNTIF(B413:Y414,"○")</f>
        <v>2</v>
      </c>
      <c r="AA413" s="414">
        <f>COUNTIF(B413:Y414,"×")</f>
        <v>2</v>
      </c>
      <c r="AB413" s="415">
        <f>COUNTIF(B413:Y414,"△")</f>
        <v>0</v>
      </c>
      <c r="AC413" s="416">
        <f>Z413*3+AB413</f>
        <v>6</v>
      </c>
      <c r="AD413" s="322">
        <f>SUM(E414,H414,B414,N414,Q414,T414,W414)</f>
        <v>11</v>
      </c>
      <c r="AE413" s="337">
        <f>SUM(G414,J414,D414,P414,S414,V414,Y414)</f>
        <v>9</v>
      </c>
      <c r="AF413" s="415">
        <f>AD413-AE413</f>
        <v>2</v>
      </c>
      <c r="AG413" s="381">
        <v>3</v>
      </c>
      <c r="AI413" s="397" t="s">
        <v>0</v>
      </c>
      <c r="AJ413" s="397" t="s">
        <v>0</v>
      </c>
      <c r="AK413" s="397" t="s">
        <v>0</v>
      </c>
    </row>
    <row r="414" spans="1:37" ht="13.5">
      <c r="A414" s="304"/>
      <c r="B414" s="138">
        <v>5</v>
      </c>
      <c r="C414" s="141"/>
      <c r="D414" s="139">
        <v>1</v>
      </c>
      <c r="E414" s="140">
        <v>4</v>
      </c>
      <c r="F414" s="141"/>
      <c r="G414" s="139">
        <v>0</v>
      </c>
      <c r="H414" s="140">
        <v>2</v>
      </c>
      <c r="I414" s="141"/>
      <c r="J414" s="139">
        <v>3</v>
      </c>
      <c r="K414" s="344"/>
      <c r="L414" s="345"/>
      <c r="M414" s="346"/>
      <c r="N414" s="142">
        <f>M416</f>
        <v>0</v>
      </c>
      <c r="O414" s="141"/>
      <c r="P414" s="134">
        <f>K416</f>
        <v>5</v>
      </c>
      <c r="Q414" s="156">
        <f>M418</f>
        <v>0</v>
      </c>
      <c r="R414" s="157"/>
      <c r="S414" s="158">
        <f>K418</f>
        <v>0</v>
      </c>
      <c r="T414" s="156">
        <f>M420</f>
        <v>0</v>
      </c>
      <c r="U414" s="157"/>
      <c r="V414" s="158">
        <f>K420</f>
        <v>0</v>
      </c>
      <c r="W414" s="47"/>
      <c r="X414" s="65">
        <f>IF(W414="","",IF(W414=Y414,"△",IF(W414&gt;Y414,"○","×")))</f>
      </c>
      <c r="Y414" s="54"/>
      <c r="Z414" s="405"/>
      <c r="AA414" s="407"/>
      <c r="AB414" s="400"/>
      <c r="AC414" s="409"/>
      <c r="AD414" s="302"/>
      <c r="AE414" s="295"/>
      <c r="AF414" s="400"/>
      <c r="AG414" s="396"/>
      <c r="AI414" s="398"/>
      <c r="AJ414" s="398"/>
      <c r="AK414" s="398"/>
    </row>
    <row r="415" spans="1:37" ht="13.5">
      <c r="A415" s="323" t="s">
        <v>120</v>
      </c>
      <c r="B415" s="324" t="str">
        <f>IF(B416="","",IF(B416=D416,"△",IF(B416&gt;D416,"○","×")))</f>
        <v>○</v>
      </c>
      <c r="C415" s="324"/>
      <c r="D415" s="325"/>
      <c r="E415" s="340" t="str">
        <f>IF(E416="","",IF(E416=G416,"△",IF(E416&gt;G416,"○","×")))</f>
        <v>○</v>
      </c>
      <c r="F415" s="324"/>
      <c r="G415" s="325"/>
      <c r="H415" s="340" t="str">
        <f>IF(H416="","",IF(H416=J416,"△",IF(H416&gt;J416,"○","×")))</f>
        <v>○</v>
      </c>
      <c r="I415" s="324"/>
      <c r="J415" s="325"/>
      <c r="K415" s="340" t="str">
        <f>IF(K416="","",IF(K416=M416,"△",IF(K416&gt;M416,"○","×")))</f>
        <v>○</v>
      </c>
      <c r="L415" s="324"/>
      <c r="M415" s="325"/>
      <c r="N415" s="326"/>
      <c r="O415" s="327"/>
      <c r="P415" s="328"/>
      <c r="Q415" s="459"/>
      <c r="R415" s="460"/>
      <c r="S415" s="461"/>
      <c r="T415" s="465"/>
      <c r="U415" s="466"/>
      <c r="V415" s="467"/>
      <c r="W415" s="410" t="s">
        <v>0</v>
      </c>
      <c r="X415" s="411"/>
      <c r="Y415" s="412"/>
      <c r="Z415" s="413">
        <f>COUNTIF(B415:Y416,"○")</f>
        <v>4</v>
      </c>
      <c r="AA415" s="414">
        <f>COUNTIF(B415:Y416,"×")</f>
        <v>0</v>
      </c>
      <c r="AB415" s="415">
        <f>COUNTIF(B415:Y416,"△")</f>
        <v>0</v>
      </c>
      <c r="AC415" s="416">
        <f>Z415*3+AB415</f>
        <v>12</v>
      </c>
      <c r="AD415" s="322">
        <f>SUM(E416,H416,K416,B416,Q416,T416,W416)</f>
        <v>29</v>
      </c>
      <c r="AE415" s="337">
        <f>SUM(G416,J416,M416,D416,S416,V416,Y416)</f>
        <v>1</v>
      </c>
      <c r="AF415" s="415">
        <f>AD415-AE415</f>
        <v>28</v>
      </c>
      <c r="AG415" s="381">
        <v>1</v>
      </c>
      <c r="AI415" s="397" t="s">
        <v>0</v>
      </c>
      <c r="AJ415" s="397" t="s">
        <v>0</v>
      </c>
      <c r="AK415" s="397" t="s">
        <v>0</v>
      </c>
    </row>
    <row r="416" spans="1:37" ht="13.5">
      <c r="A416" s="304"/>
      <c r="B416" s="138">
        <v>12</v>
      </c>
      <c r="C416" s="141"/>
      <c r="D416" s="139">
        <v>1</v>
      </c>
      <c r="E416" s="140">
        <v>9</v>
      </c>
      <c r="F416" s="141"/>
      <c r="G416" s="139">
        <v>0</v>
      </c>
      <c r="H416" s="140">
        <v>3</v>
      </c>
      <c r="I416" s="141"/>
      <c r="J416" s="139">
        <v>0</v>
      </c>
      <c r="K416" s="140">
        <v>5</v>
      </c>
      <c r="L416" s="141"/>
      <c r="M416" s="139">
        <v>0</v>
      </c>
      <c r="N416" s="329"/>
      <c r="O416" s="307"/>
      <c r="P416" s="308"/>
      <c r="Q416" s="159">
        <f>P418</f>
        <v>0</v>
      </c>
      <c r="R416" s="160"/>
      <c r="S416" s="161">
        <f>N418</f>
        <v>0</v>
      </c>
      <c r="T416" s="159">
        <f>P420</f>
        <v>0</v>
      </c>
      <c r="U416" s="160"/>
      <c r="V416" s="161">
        <f>N420</f>
        <v>0</v>
      </c>
      <c r="W416" s="52"/>
      <c r="X416" s="65">
        <f>IF(W416="","",IF(W416=Y416,"△",IF(W416&gt;Y416,"○","×")))</f>
      </c>
      <c r="Y416" s="54"/>
      <c r="Z416" s="405"/>
      <c r="AA416" s="407"/>
      <c r="AB416" s="400"/>
      <c r="AC416" s="409"/>
      <c r="AD416" s="302"/>
      <c r="AE416" s="295"/>
      <c r="AF416" s="400"/>
      <c r="AG416" s="396"/>
      <c r="AI416" s="398"/>
      <c r="AJ416" s="398"/>
      <c r="AK416" s="398"/>
    </row>
    <row r="417" spans="1:37" ht="13.5">
      <c r="A417" s="323"/>
      <c r="B417" s="313"/>
      <c r="C417" s="313"/>
      <c r="D417" s="314"/>
      <c r="E417" s="360"/>
      <c r="F417" s="313"/>
      <c r="G417" s="314"/>
      <c r="H417" s="360"/>
      <c r="I417" s="313"/>
      <c r="J417" s="314"/>
      <c r="K417" s="360"/>
      <c r="L417" s="313"/>
      <c r="M417" s="314"/>
      <c r="N417" s="360"/>
      <c r="O417" s="313"/>
      <c r="P417" s="314"/>
      <c r="Q417" s="496"/>
      <c r="R417" s="497"/>
      <c r="S417" s="498"/>
      <c r="T417" s="468"/>
      <c r="U417" s="469"/>
      <c r="V417" s="470"/>
      <c r="W417" s="410" t="s">
        <v>0</v>
      </c>
      <c r="X417" s="411"/>
      <c r="Y417" s="412"/>
      <c r="Z417" s="413">
        <f>COUNTIF(B417:Y418,"○")</f>
        <v>0</v>
      </c>
      <c r="AA417" s="414">
        <f>COUNTIF(B417:Y418,"×")</f>
        <v>0</v>
      </c>
      <c r="AB417" s="415">
        <f>COUNTIF(B417:Y418,"△")</f>
        <v>0</v>
      </c>
      <c r="AC417" s="416">
        <f>Z417*3+AB417</f>
        <v>0</v>
      </c>
      <c r="AD417" s="322">
        <f>SUM(E418,H418,K418,N418,B418,T418,W418)</f>
        <v>0</v>
      </c>
      <c r="AE417" s="337">
        <f>SUM(G418,J418,M418,P418,D418,V418,Y418)</f>
        <v>0</v>
      </c>
      <c r="AF417" s="415">
        <f>AD417-AE417</f>
        <v>0</v>
      </c>
      <c r="AG417" s="381"/>
      <c r="AI417" s="397" t="s">
        <v>0</v>
      </c>
      <c r="AJ417" s="397" t="s">
        <v>0</v>
      </c>
      <c r="AK417" s="397" t="s">
        <v>0</v>
      </c>
    </row>
    <row r="418" spans="1:37" ht="13.5">
      <c r="A418" s="304"/>
      <c r="B418" s="147"/>
      <c r="C418" s="133"/>
      <c r="D418" s="148"/>
      <c r="E418" s="140"/>
      <c r="F418" s="141"/>
      <c r="G418" s="139"/>
      <c r="H418" s="140"/>
      <c r="I418" s="141"/>
      <c r="J418" s="139"/>
      <c r="K418" s="140"/>
      <c r="L418" s="141"/>
      <c r="M418" s="139"/>
      <c r="N418" s="140"/>
      <c r="O418" s="141"/>
      <c r="P418" s="139"/>
      <c r="Q418" s="496"/>
      <c r="R418" s="497"/>
      <c r="S418" s="498"/>
      <c r="T418" s="159">
        <f>S420</f>
        <v>0</v>
      </c>
      <c r="U418" s="160"/>
      <c r="V418" s="161">
        <f>Q420</f>
        <v>0</v>
      </c>
      <c r="W418" s="47"/>
      <c r="X418" s="63">
        <f>IF(W418="","",IF(W418=Y418,"△",IF(W418&gt;Y418,"○","×")))</f>
      </c>
      <c r="Y418" s="54"/>
      <c r="Z418" s="405"/>
      <c r="AA418" s="407"/>
      <c r="AB418" s="400"/>
      <c r="AC418" s="409"/>
      <c r="AD418" s="302"/>
      <c r="AE418" s="295"/>
      <c r="AF418" s="400"/>
      <c r="AG418" s="396"/>
      <c r="AI418" s="398"/>
      <c r="AJ418" s="398"/>
      <c r="AK418" s="398"/>
    </row>
    <row r="419" spans="1:37" ht="13.5">
      <c r="A419" s="323"/>
      <c r="B419" s="324"/>
      <c r="C419" s="324"/>
      <c r="D419" s="325"/>
      <c r="E419" s="340"/>
      <c r="F419" s="324"/>
      <c r="G419" s="325"/>
      <c r="H419" s="340"/>
      <c r="I419" s="324"/>
      <c r="J419" s="325"/>
      <c r="K419" s="340"/>
      <c r="L419" s="324"/>
      <c r="M419" s="325"/>
      <c r="N419" s="340"/>
      <c r="O419" s="324"/>
      <c r="P419" s="325"/>
      <c r="Q419" s="484" t="s">
        <v>0</v>
      </c>
      <c r="R419" s="460"/>
      <c r="S419" s="461"/>
      <c r="T419" s="436"/>
      <c r="U419" s="437"/>
      <c r="V419" s="438"/>
      <c r="W419" s="410" t="s">
        <v>0</v>
      </c>
      <c r="X419" s="411"/>
      <c r="Y419" s="412"/>
      <c r="Z419" s="413">
        <f>COUNTIF(B419:Y420,"○")</f>
        <v>0</v>
      </c>
      <c r="AA419" s="414">
        <f>COUNTIF(B419:Y420,"×")</f>
        <v>0</v>
      </c>
      <c r="AB419" s="415">
        <f>COUNTIF(B419:Y420,"△")</f>
        <v>0</v>
      </c>
      <c r="AC419" s="416">
        <f>Z419*3+AB419</f>
        <v>0</v>
      </c>
      <c r="AD419" s="322">
        <f>SUM(E420,H420,K420,N420,Q420,B420,W420)</f>
        <v>0</v>
      </c>
      <c r="AE419" s="337">
        <f>SUM(G420,J420,M420,P420,S420,D420,Y420)</f>
        <v>0</v>
      </c>
      <c r="AF419" s="415">
        <f>AD419-AE419</f>
        <v>0</v>
      </c>
      <c r="AG419" s="416" t="s">
        <v>0</v>
      </c>
      <c r="AI419" s="397" t="s">
        <v>0</v>
      </c>
      <c r="AJ419" s="397" t="s">
        <v>0</v>
      </c>
      <c r="AK419" s="397" t="s">
        <v>0</v>
      </c>
    </row>
    <row r="420" spans="1:37" ht="14.25" thickBot="1">
      <c r="A420" s="367"/>
      <c r="B420" s="149"/>
      <c r="C420" s="150"/>
      <c r="D420" s="151"/>
      <c r="E420" s="152"/>
      <c r="F420" s="150"/>
      <c r="G420" s="151"/>
      <c r="H420" s="152"/>
      <c r="I420" s="150"/>
      <c r="J420" s="151"/>
      <c r="K420" s="152"/>
      <c r="L420" s="150"/>
      <c r="M420" s="151"/>
      <c r="N420" s="152"/>
      <c r="O420" s="150"/>
      <c r="P420" s="151"/>
      <c r="Q420" s="162"/>
      <c r="R420" s="163"/>
      <c r="S420" s="164"/>
      <c r="T420" s="439"/>
      <c r="U420" s="440"/>
      <c r="V420" s="441"/>
      <c r="W420" s="47"/>
      <c r="X420" s="63">
        <f>IF(W420="","",IF(W420=Y420,"△",IF(W420&gt;Y420,"○","×")))</f>
      </c>
      <c r="Y420" s="54"/>
      <c r="Z420" s="405"/>
      <c r="AA420" s="407"/>
      <c r="AB420" s="400"/>
      <c r="AC420" s="409"/>
      <c r="AD420" s="302"/>
      <c r="AE420" s="295"/>
      <c r="AF420" s="400"/>
      <c r="AG420" s="409"/>
      <c r="AI420" s="398"/>
      <c r="AJ420" s="398"/>
      <c r="AK420" s="398"/>
    </row>
    <row r="421" spans="1:37" ht="13.5">
      <c r="A421" s="368" t="s">
        <v>0</v>
      </c>
      <c r="B421" s="417" t="s">
        <v>0</v>
      </c>
      <c r="C421" s="411"/>
      <c r="D421" s="418"/>
      <c r="E421" s="410" t="s">
        <v>0</v>
      </c>
      <c r="F421" s="411"/>
      <c r="G421" s="418"/>
      <c r="H421" s="410" t="s">
        <v>0</v>
      </c>
      <c r="I421" s="411"/>
      <c r="J421" s="418"/>
      <c r="K421" s="410" t="s">
        <v>0</v>
      </c>
      <c r="L421" s="411"/>
      <c r="M421" s="418"/>
      <c r="N421" s="410" t="s">
        <v>0</v>
      </c>
      <c r="O421" s="411"/>
      <c r="P421" s="418"/>
      <c r="Q421" s="410" t="s">
        <v>0</v>
      </c>
      <c r="R421" s="411"/>
      <c r="S421" s="418"/>
      <c r="T421" s="410" t="s">
        <v>0</v>
      </c>
      <c r="U421" s="411"/>
      <c r="V421" s="418"/>
      <c r="W421" s="421"/>
      <c r="X421" s="422"/>
      <c r="Y421" s="423"/>
      <c r="Z421" s="413">
        <f>COUNTIF(B421:Y422,"○")</f>
        <v>0</v>
      </c>
      <c r="AA421" s="414">
        <f>COUNTIF(B421:Y422,"×")</f>
        <v>0</v>
      </c>
      <c r="AB421" s="415">
        <f>COUNTIF(B421:Y422,"△")</f>
        <v>0</v>
      </c>
      <c r="AC421" s="416">
        <f>Z421*3+AB421</f>
        <v>0</v>
      </c>
      <c r="AD421" s="322">
        <f>SUM(E422,H422,K422,N422,Q422,T422,B422)</f>
        <v>0</v>
      </c>
      <c r="AE421" s="337">
        <f>SUM(G422,J422,M422,P422,S422,V422,D422)</f>
        <v>0</v>
      </c>
      <c r="AF421" s="415">
        <f>AD421-AE421</f>
        <v>0</v>
      </c>
      <c r="AG421" s="416" t="s">
        <v>0</v>
      </c>
      <c r="AI421" s="397" t="s">
        <v>0</v>
      </c>
      <c r="AJ421" s="397" t="s">
        <v>0</v>
      </c>
      <c r="AK421" s="397" t="s">
        <v>0</v>
      </c>
    </row>
    <row r="422" spans="1:37" ht="14.25" thickBot="1">
      <c r="A422" s="369"/>
      <c r="B422" s="55">
        <f>IF(Y408="","",Y408)</f>
      </c>
      <c r="C422" s="61">
        <f>IF(B422="","",IF(B422=D422,"△",IF(B422&gt;D422,"○","×")))</f>
      </c>
      <c r="D422" s="57">
        <f>IF(W408="","",W408)</f>
      </c>
      <c r="E422" s="58">
        <f>IF(Y410="","",Y410)</f>
      </c>
      <c r="F422" s="66">
        <f>IF(E422="","",IF(E422=G422,"△",IF(E422&gt;G422,"○","×")))</f>
      </c>
      <c r="G422" s="57">
        <f>IF(W410="","",W410)</f>
      </c>
      <c r="H422" s="58">
        <f>IF(Y412="","",Y412)</f>
      </c>
      <c r="I422" s="61">
        <f>IF(H422="","",IF(H422=J422,"△",IF(H422&gt;J422,"○","×")))</f>
      </c>
      <c r="J422" s="57">
        <f>IF(W412="","",W412)</f>
      </c>
      <c r="K422" s="58">
        <f>IF(Y414="","",Y414)</f>
      </c>
      <c r="L422" s="66">
        <f>IF(K422="","",IF(K422=M422,"△",IF(K422&gt;M422,"○","×")))</f>
      </c>
      <c r="M422" s="57">
        <f>IF(W414="","",W414)</f>
      </c>
      <c r="N422" s="58">
        <f>IF(Y416="","",Y416)</f>
      </c>
      <c r="O422" s="66">
        <f>IF(N422="","",IF(N422=P422,"△",IF(N422&gt;P422,"○","×")))</f>
      </c>
      <c r="P422" s="57">
        <f>IF(W416="","",W416)</f>
      </c>
      <c r="Q422" s="58">
        <f>IF(Y418="","",Y418)</f>
      </c>
      <c r="R422" s="66">
        <f>IF(Q422="","",IF(Q422=S422,"△",IF(Q422&gt;S422,"○","×")))</f>
      </c>
      <c r="S422" s="57">
        <f>IF(W418="","",W418)</f>
      </c>
      <c r="T422" s="58">
        <f>IF(Y420="","",Y420)</f>
      </c>
      <c r="U422" s="66">
        <f>IF(T422="","",IF(T422=V422,"△",IF(T422&gt;V422,"○","×")))</f>
      </c>
      <c r="V422" s="57">
        <f>IF(W420="","",W420)</f>
      </c>
      <c r="W422" s="424"/>
      <c r="X422" s="425"/>
      <c r="Y422" s="426"/>
      <c r="Z422" s="427"/>
      <c r="AA422" s="419"/>
      <c r="AB422" s="420"/>
      <c r="AC422" s="428"/>
      <c r="AD422" s="380"/>
      <c r="AE422" s="372"/>
      <c r="AF422" s="420"/>
      <c r="AG422" s="428"/>
      <c r="AI422" s="398"/>
      <c r="AJ422" s="398"/>
      <c r="AK422" s="398"/>
    </row>
    <row r="423" spans="26:33" ht="13.5">
      <c r="Z423" s="174"/>
      <c r="AA423" s="174"/>
      <c r="AB423" s="174"/>
      <c r="AC423" s="174"/>
      <c r="AD423" s="174"/>
      <c r="AE423" s="174"/>
      <c r="AF423" s="174"/>
      <c r="AG423" s="174"/>
    </row>
    <row r="424" spans="1:33" ht="18.75" customHeight="1">
      <c r="A424" s="2">
        <v>3</v>
      </c>
      <c r="B424" s="2" t="s">
        <v>4</v>
      </c>
      <c r="C424" s="272" t="s">
        <v>39</v>
      </c>
      <c r="D424" s="272"/>
      <c r="E424" s="3" t="s">
        <v>33</v>
      </c>
      <c r="F424" s="24"/>
      <c r="G424" s="4"/>
      <c r="H424" s="273" t="s">
        <v>0</v>
      </c>
      <c r="I424" s="273"/>
      <c r="J424" s="273"/>
      <c r="K424" s="273"/>
      <c r="L424" s="25"/>
      <c r="M424" s="4"/>
      <c r="N424" s="4"/>
      <c r="O424" s="25"/>
      <c r="P424" s="4"/>
      <c r="Q424" s="4"/>
      <c r="R424" s="25"/>
      <c r="S424" s="4"/>
      <c r="T424" s="4"/>
      <c r="U424" s="25"/>
      <c r="V424" s="4"/>
      <c r="W424" s="4"/>
      <c r="X424" s="25"/>
      <c r="Y424" s="4"/>
      <c r="Z424" s="176"/>
      <c r="AA424" s="176"/>
      <c r="AB424" s="176"/>
      <c r="AC424" s="176"/>
      <c r="AD424" s="174"/>
      <c r="AE424" s="174"/>
      <c r="AF424" s="174"/>
      <c r="AG424" s="174"/>
    </row>
    <row r="425" spans="1:40" ht="11.25" customHeight="1" thickBot="1">
      <c r="A425" s="4"/>
      <c r="B425" s="4"/>
      <c r="C425" s="25"/>
      <c r="D425" s="4"/>
      <c r="E425" s="4"/>
      <c r="F425" s="25"/>
      <c r="G425" s="4"/>
      <c r="H425" s="4"/>
      <c r="I425" s="25"/>
      <c r="J425" s="4"/>
      <c r="K425" s="4"/>
      <c r="L425" s="25"/>
      <c r="M425" s="4"/>
      <c r="N425" s="4"/>
      <c r="O425" s="25"/>
      <c r="P425" s="4"/>
      <c r="Q425" s="5"/>
      <c r="R425" s="29"/>
      <c r="S425" s="5"/>
      <c r="T425" s="5"/>
      <c r="U425" s="29"/>
      <c r="V425" s="5"/>
      <c r="W425" s="5"/>
      <c r="X425" s="29"/>
      <c r="Y425" s="6"/>
      <c r="Z425" s="177"/>
      <c r="AA425" s="178" t="s">
        <v>7</v>
      </c>
      <c r="AB425" s="178">
        <v>15</v>
      </c>
      <c r="AC425" s="179" t="s">
        <v>8</v>
      </c>
      <c r="AD425" s="174"/>
      <c r="AE425" s="174"/>
      <c r="AF425" s="174"/>
      <c r="AG425" s="174"/>
      <c r="AI425" s="383" t="s">
        <v>34</v>
      </c>
      <c r="AJ425" s="383"/>
      <c r="AK425" s="383"/>
      <c r="AL425" s="7"/>
      <c r="AM425" s="7"/>
      <c r="AN425" s="7"/>
    </row>
    <row r="426" spans="1:33" ht="14.25" thickBot="1">
      <c r="A426" s="8">
        <v>6</v>
      </c>
      <c r="B426" s="4" t="s">
        <v>35</v>
      </c>
      <c r="C426" s="25"/>
      <c r="D426" s="4"/>
      <c r="E426" s="4"/>
      <c r="F426" s="25"/>
      <c r="G426" s="4"/>
      <c r="H426" s="4"/>
      <c r="I426" s="25"/>
      <c r="J426" s="4"/>
      <c r="K426" s="4"/>
      <c r="L426" s="25"/>
      <c r="M426" s="4"/>
      <c r="N426" s="9"/>
      <c r="O426" s="25"/>
      <c r="P426" s="257" t="s">
        <v>11</v>
      </c>
      <c r="Q426" s="257"/>
      <c r="R426" s="257"/>
      <c r="S426" s="257"/>
      <c r="T426" s="44">
        <v>15</v>
      </c>
      <c r="U426" s="25"/>
      <c r="V426" s="258" t="s">
        <v>12</v>
      </c>
      <c r="W426" s="258"/>
      <c r="X426" s="258"/>
      <c r="Y426" s="10">
        <f>AB425-T426</f>
        <v>0</v>
      </c>
      <c r="Z426" s="176"/>
      <c r="AA426" s="176"/>
      <c r="AB426" s="176"/>
      <c r="AC426" s="176"/>
      <c r="AD426" s="174"/>
      <c r="AE426" s="174"/>
      <c r="AF426" s="174"/>
      <c r="AG426" s="174"/>
    </row>
    <row r="427" spans="1:37" ht="13.5" customHeight="1">
      <c r="A427" s="274"/>
      <c r="B427" s="276" t="str">
        <f>A429</f>
        <v>津田B</v>
      </c>
      <c r="C427" s="259"/>
      <c r="D427" s="259"/>
      <c r="E427" s="259" t="str">
        <f>A431</f>
        <v>荒川</v>
      </c>
      <c r="F427" s="259"/>
      <c r="G427" s="259"/>
      <c r="H427" s="259" t="str">
        <f>A433</f>
        <v>網干</v>
      </c>
      <c r="I427" s="259"/>
      <c r="J427" s="259"/>
      <c r="K427" s="259" t="str">
        <f>A435</f>
        <v>砥堀</v>
      </c>
      <c r="L427" s="259"/>
      <c r="M427" s="259"/>
      <c r="N427" s="259" t="str">
        <f>A437</f>
        <v>神埼</v>
      </c>
      <c r="O427" s="259"/>
      <c r="P427" s="259"/>
      <c r="Q427" s="454">
        <f>A439</f>
        <v>0</v>
      </c>
      <c r="R427" s="454"/>
      <c r="S427" s="454"/>
      <c r="T427" s="454"/>
      <c r="U427" s="454"/>
      <c r="V427" s="454"/>
      <c r="W427" s="280" t="s">
        <v>0</v>
      </c>
      <c r="X427" s="281"/>
      <c r="Y427" s="282"/>
      <c r="Z427" s="387" t="s">
        <v>13</v>
      </c>
      <c r="AA427" s="389" t="s">
        <v>14</v>
      </c>
      <c r="AB427" s="391" t="s">
        <v>15</v>
      </c>
      <c r="AC427" s="393" t="s">
        <v>16</v>
      </c>
      <c r="AD427" s="387" t="s">
        <v>17</v>
      </c>
      <c r="AE427" s="389" t="s">
        <v>18</v>
      </c>
      <c r="AF427" s="391" t="s">
        <v>19</v>
      </c>
      <c r="AG427" s="261" t="s">
        <v>2</v>
      </c>
      <c r="AI427" s="384" t="s">
        <v>20</v>
      </c>
      <c r="AJ427" s="384" t="s">
        <v>21</v>
      </c>
      <c r="AK427" s="384" t="s">
        <v>22</v>
      </c>
    </row>
    <row r="428" spans="1:37" ht="14.25" thickBot="1">
      <c r="A428" s="275"/>
      <c r="B428" s="277"/>
      <c r="C428" s="260"/>
      <c r="D428" s="260"/>
      <c r="E428" s="260"/>
      <c r="F428" s="260"/>
      <c r="G428" s="260"/>
      <c r="H428" s="260"/>
      <c r="I428" s="260"/>
      <c r="J428" s="260"/>
      <c r="K428" s="260"/>
      <c r="L428" s="260"/>
      <c r="M428" s="260"/>
      <c r="N428" s="260"/>
      <c r="O428" s="260"/>
      <c r="P428" s="260"/>
      <c r="Q428" s="455"/>
      <c r="R428" s="455"/>
      <c r="S428" s="455"/>
      <c r="T428" s="455"/>
      <c r="U428" s="455"/>
      <c r="V428" s="455"/>
      <c r="W428" s="283"/>
      <c r="X428" s="284"/>
      <c r="Y428" s="285"/>
      <c r="Z428" s="388"/>
      <c r="AA428" s="390"/>
      <c r="AB428" s="392"/>
      <c r="AC428" s="394"/>
      <c r="AD428" s="388"/>
      <c r="AE428" s="390"/>
      <c r="AF428" s="392"/>
      <c r="AG428" s="262"/>
      <c r="AI428" s="385"/>
      <c r="AJ428" s="385"/>
      <c r="AK428" s="385"/>
    </row>
    <row r="429" spans="1:37" ht="13.5">
      <c r="A429" s="303" t="s">
        <v>128</v>
      </c>
      <c r="B429" s="305"/>
      <c r="C429" s="305"/>
      <c r="D429" s="306"/>
      <c r="E429" s="309" t="str">
        <f>IF(E430="","",IF(E430=G430,"△",IF(E430&gt;G430,"○","×")))</f>
        <v>×</v>
      </c>
      <c r="F429" s="310"/>
      <c r="G429" s="311"/>
      <c r="H429" s="312" t="str">
        <f>IF(H430="","",IF(H430=J430,"△",IF(H430&gt;J430,"○","×")))</f>
        <v>×</v>
      </c>
      <c r="I429" s="313"/>
      <c r="J429" s="314"/>
      <c r="K429" s="309" t="str">
        <f>IF(K430="","",IF(K430=M430,"△",IF(K430&gt;M430,"○","×")))</f>
        <v>×</v>
      </c>
      <c r="L429" s="310"/>
      <c r="M429" s="311"/>
      <c r="N429" s="286" t="str">
        <f>IF(N430="","",IF(N430=P430,"△",IF(N430&gt;P430,"○","×")))</f>
        <v>×</v>
      </c>
      <c r="O429" s="287"/>
      <c r="P429" s="288"/>
      <c r="Q429" s="481"/>
      <c r="R429" s="482"/>
      <c r="S429" s="483"/>
      <c r="T429" s="456"/>
      <c r="U429" s="457"/>
      <c r="V429" s="458"/>
      <c r="W429" s="401" t="s">
        <v>0</v>
      </c>
      <c r="X429" s="402"/>
      <c r="Y429" s="403"/>
      <c r="Z429" s="404">
        <f>COUNTIF(B429:Y430,"○")</f>
        <v>0</v>
      </c>
      <c r="AA429" s="406">
        <f>COUNTIF(B429:Y430,"×")</f>
        <v>4</v>
      </c>
      <c r="AB429" s="399">
        <f>COUNTIF(B429:Y430,"△")</f>
        <v>0</v>
      </c>
      <c r="AC429" s="408">
        <f>Z429*3+AB429</f>
        <v>0</v>
      </c>
      <c r="AD429" s="301">
        <f>SUM(E430,H430,K430,N430,Q430,T430,W430)</f>
        <v>0</v>
      </c>
      <c r="AE429" s="294">
        <f>SUM(G430,J430,M430,P430,S430,V430,Y430)</f>
        <v>9</v>
      </c>
      <c r="AF429" s="399">
        <f>AD429-AE429</f>
        <v>-9</v>
      </c>
      <c r="AG429" s="395">
        <v>5</v>
      </c>
      <c r="AI429" s="397" t="s">
        <v>0</v>
      </c>
      <c r="AJ429" s="397" t="s">
        <v>0</v>
      </c>
      <c r="AK429" s="397" t="s">
        <v>0</v>
      </c>
    </row>
    <row r="430" spans="1:37" ht="13.5">
      <c r="A430" s="304"/>
      <c r="B430" s="307"/>
      <c r="C430" s="307"/>
      <c r="D430" s="308"/>
      <c r="E430" s="132">
        <f>D432</f>
        <v>0</v>
      </c>
      <c r="F430" s="133"/>
      <c r="G430" s="134">
        <f>B432</f>
        <v>1</v>
      </c>
      <c r="H430" s="132">
        <f>D434</f>
        <v>0</v>
      </c>
      <c r="I430" s="133"/>
      <c r="J430" s="134">
        <f>B434</f>
        <v>2</v>
      </c>
      <c r="K430" s="132">
        <f>D436</f>
        <v>0</v>
      </c>
      <c r="L430" s="133"/>
      <c r="M430" s="134">
        <f>B436</f>
        <v>2</v>
      </c>
      <c r="N430" s="132">
        <f>D438</f>
        <v>0</v>
      </c>
      <c r="O430" s="133"/>
      <c r="P430" s="134">
        <f>B438</f>
        <v>4</v>
      </c>
      <c r="Q430" s="156">
        <f>D440</f>
        <v>0</v>
      </c>
      <c r="R430" s="157"/>
      <c r="S430" s="158">
        <f>B440</f>
        <v>0</v>
      </c>
      <c r="T430" s="156">
        <f>D442</f>
        <v>0</v>
      </c>
      <c r="U430" s="157"/>
      <c r="V430" s="158">
        <f>B442</f>
        <v>0</v>
      </c>
      <c r="W430" s="47"/>
      <c r="X430" s="63">
        <f>IF(W430="","",IF(W430=Y430,"△",IF(W430&gt;Y430,"○","×")))</f>
      </c>
      <c r="Y430" s="49"/>
      <c r="Z430" s="405"/>
      <c r="AA430" s="407"/>
      <c r="AB430" s="400"/>
      <c r="AC430" s="409"/>
      <c r="AD430" s="302"/>
      <c r="AE430" s="295"/>
      <c r="AF430" s="400"/>
      <c r="AG430" s="396"/>
      <c r="AI430" s="398"/>
      <c r="AJ430" s="398"/>
      <c r="AK430" s="398"/>
    </row>
    <row r="431" spans="1:37" ht="13.5">
      <c r="A431" s="323" t="s">
        <v>117</v>
      </c>
      <c r="B431" s="324" t="str">
        <f>IF(B432="","",IF(B432=D432,"△",IF(B432&gt;D432,"○","×")))</f>
        <v>○</v>
      </c>
      <c r="C431" s="324"/>
      <c r="D431" s="325"/>
      <c r="E431" s="326"/>
      <c r="F431" s="327"/>
      <c r="G431" s="328"/>
      <c r="H431" s="330" t="str">
        <f>IF(H432="","",IF(H432=J432,"△",IF(H432&gt;J432,"○","×")))</f>
        <v>×</v>
      </c>
      <c r="I431" s="324"/>
      <c r="J431" s="325"/>
      <c r="K431" s="330" t="str">
        <f>IF(K432="","",IF(K432=M432,"△",IF(K432&gt;M432,"○","×")))</f>
        <v>△</v>
      </c>
      <c r="L431" s="324"/>
      <c r="M431" s="325"/>
      <c r="N431" s="330" t="str">
        <f>IF(N432="","",IF(N432=P432,"△",IF(N432&gt;P432,"○","×")))</f>
        <v>×</v>
      </c>
      <c r="O431" s="324"/>
      <c r="P431" s="325"/>
      <c r="Q431" s="459"/>
      <c r="R431" s="460"/>
      <c r="S431" s="461"/>
      <c r="T431" s="459"/>
      <c r="U431" s="460"/>
      <c r="V431" s="461"/>
      <c r="W431" s="410" t="s">
        <v>0</v>
      </c>
      <c r="X431" s="411"/>
      <c r="Y431" s="412"/>
      <c r="Z431" s="413">
        <f>COUNTIF(B431:Y432,"○")</f>
        <v>1</v>
      </c>
      <c r="AA431" s="414">
        <f>COUNTIF(B431:Y432,"×")</f>
        <v>2</v>
      </c>
      <c r="AB431" s="415">
        <f>COUNTIF(B431:Y432,"△")</f>
        <v>1</v>
      </c>
      <c r="AC431" s="416">
        <f>Z431*3+AB431</f>
        <v>4</v>
      </c>
      <c r="AD431" s="322">
        <f>SUM(B432,E432,H432,K432,N432,Q432,T432,W432)</f>
        <v>1</v>
      </c>
      <c r="AE431" s="337">
        <f>SUM(D432,J432,M432,P432,S432,V432,Y432)</f>
        <v>3</v>
      </c>
      <c r="AF431" s="415">
        <f>AD431-AE431</f>
        <v>-2</v>
      </c>
      <c r="AG431" s="381">
        <v>4</v>
      </c>
      <c r="AI431" s="397" t="s">
        <v>0</v>
      </c>
      <c r="AJ431" s="397" t="s">
        <v>0</v>
      </c>
      <c r="AK431" s="397" t="s">
        <v>0</v>
      </c>
    </row>
    <row r="432" spans="1:37" ht="13.5">
      <c r="A432" s="304"/>
      <c r="B432" s="138">
        <v>1</v>
      </c>
      <c r="C432" s="133"/>
      <c r="D432" s="139">
        <v>0</v>
      </c>
      <c r="E432" s="329"/>
      <c r="F432" s="307"/>
      <c r="G432" s="308"/>
      <c r="H432" s="132">
        <f>G434</f>
        <v>0</v>
      </c>
      <c r="I432" s="133"/>
      <c r="J432" s="134">
        <f>E434</f>
        <v>1</v>
      </c>
      <c r="K432" s="132">
        <f>G436</f>
        <v>0</v>
      </c>
      <c r="L432" s="133"/>
      <c r="M432" s="134">
        <f>E436</f>
        <v>0</v>
      </c>
      <c r="N432" s="132">
        <f>G438</f>
        <v>0</v>
      </c>
      <c r="O432" s="133"/>
      <c r="P432" s="134">
        <f>E438</f>
        <v>2</v>
      </c>
      <c r="Q432" s="156">
        <f>G440</f>
        <v>0</v>
      </c>
      <c r="R432" s="157"/>
      <c r="S432" s="158">
        <f>E440</f>
        <v>0</v>
      </c>
      <c r="T432" s="156">
        <f>G442</f>
        <v>0</v>
      </c>
      <c r="U432" s="157"/>
      <c r="V432" s="158">
        <f>E442</f>
        <v>0</v>
      </c>
      <c r="W432" s="47"/>
      <c r="X432" s="63">
        <f>IF(W432="","",IF(W432=Y432,"△",IF(W432&gt;Y432,"○","×")))</f>
      </c>
      <c r="Y432" s="49"/>
      <c r="Z432" s="405"/>
      <c r="AA432" s="407"/>
      <c r="AB432" s="400"/>
      <c r="AC432" s="409"/>
      <c r="AD432" s="302"/>
      <c r="AE432" s="295"/>
      <c r="AF432" s="400"/>
      <c r="AG432" s="396"/>
      <c r="AI432" s="398"/>
      <c r="AJ432" s="398"/>
      <c r="AK432" s="398"/>
    </row>
    <row r="433" spans="1:37" ht="13.5">
      <c r="A433" s="323" t="s">
        <v>102</v>
      </c>
      <c r="B433" s="324" t="str">
        <f>IF(B434="","",IF(B434=D434,"△",IF(B434&gt;D434,"○","×")))</f>
        <v>○</v>
      </c>
      <c r="C433" s="324"/>
      <c r="D433" s="325"/>
      <c r="E433" s="340" t="str">
        <f>IF(E434="","",IF(E434=G434,"△",IF(E434&gt;G434,"○","×")))</f>
        <v>○</v>
      </c>
      <c r="F433" s="324"/>
      <c r="G433" s="325"/>
      <c r="H433" s="341"/>
      <c r="I433" s="342"/>
      <c r="J433" s="343"/>
      <c r="K433" s="330" t="str">
        <f>IF(K434="","",IF(K434=M434,"△",IF(K434&gt;M434,"○","×")))</f>
        <v>○</v>
      </c>
      <c r="L433" s="324"/>
      <c r="M433" s="325"/>
      <c r="N433" s="330" t="str">
        <f>IF(N434="","",IF(N434=P434,"△",IF(N434&gt;P434,"○","×")))</f>
        <v>○</v>
      </c>
      <c r="O433" s="324"/>
      <c r="P433" s="325"/>
      <c r="Q433" s="459"/>
      <c r="R433" s="460"/>
      <c r="S433" s="461"/>
      <c r="T433" s="459"/>
      <c r="U433" s="460"/>
      <c r="V433" s="461"/>
      <c r="W433" s="410" t="s">
        <v>0</v>
      </c>
      <c r="X433" s="411"/>
      <c r="Y433" s="412"/>
      <c r="Z433" s="413">
        <f>COUNTIF(B433:Y434,"○")</f>
        <v>4</v>
      </c>
      <c r="AA433" s="414">
        <f>COUNTIF(B433:Y434,"×")</f>
        <v>0</v>
      </c>
      <c r="AB433" s="415">
        <f>COUNTIF(B433:Y434,"△")</f>
        <v>0</v>
      </c>
      <c r="AC433" s="416">
        <f>Z433*3+AB433</f>
        <v>12</v>
      </c>
      <c r="AD433" s="322">
        <f>SUM(E434,B434,K434,N434,Q434,T434,W434)</f>
        <v>5</v>
      </c>
      <c r="AE433" s="337">
        <f>SUM(G434,D434,M434,P434,S434,V434,Y434)</f>
        <v>0</v>
      </c>
      <c r="AF433" s="415">
        <f>AD433-AE433</f>
        <v>5</v>
      </c>
      <c r="AG433" s="381">
        <v>1</v>
      </c>
      <c r="AI433" s="397" t="s">
        <v>0</v>
      </c>
      <c r="AJ433" s="397" t="s">
        <v>0</v>
      </c>
      <c r="AK433" s="397" t="s">
        <v>0</v>
      </c>
    </row>
    <row r="434" spans="1:37" ht="13.5">
      <c r="A434" s="304"/>
      <c r="B434" s="138">
        <v>2</v>
      </c>
      <c r="C434" s="133"/>
      <c r="D434" s="139">
        <v>0</v>
      </c>
      <c r="E434" s="140">
        <v>1</v>
      </c>
      <c r="F434" s="133"/>
      <c r="G434" s="139">
        <v>0</v>
      </c>
      <c r="H434" s="344"/>
      <c r="I434" s="345"/>
      <c r="J434" s="346"/>
      <c r="K434" s="132">
        <f>J436</f>
        <v>1</v>
      </c>
      <c r="L434" s="133"/>
      <c r="M434" s="134">
        <f>H436</f>
        <v>0</v>
      </c>
      <c r="N434" s="132">
        <f>J438</f>
        <v>1</v>
      </c>
      <c r="O434" s="133"/>
      <c r="P434" s="134">
        <f>H438</f>
        <v>0</v>
      </c>
      <c r="Q434" s="156">
        <f>J440</f>
        <v>0</v>
      </c>
      <c r="R434" s="157"/>
      <c r="S434" s="158">
        <f>H440</f>
        <v>0</v>
      </c>
      <c r="T434" s="156">
        <f>J442</f>
        <v>0</v>
      </c>
      <c r="U434" s="157"/>
      <c r="V434" s="158">
        <f>H442</f>
        <v>0</v>
      </c>
      <c r="W434" s="47"/>
      <c r="X434" s="63">
        <f>IF(W434="","",IF(W434=Y434,"△",IF(W434&gt;Y434,"○","×")))</f>
      </c>
      <c r="Y434" s="49"/>
      <c r="Z434" s="405"/>
      <c r="AA434" s="407"/>
      <c r="AB434" s="400"/>
      <c r="AC434" s="409"/>
      <c r="AD434" s="302"/>
      <c r="AE434" s="295"/>
      <c r="AF434" s="400"/>
      <c r="AG434" s="396"/>
      <c r="AI434" s="398"/>
      <c r="AJ434" s="398"/>
      <c r="AK434" s="398"/>
    </row>
    <row r="435" spans="1:37" ht="13.5">
      <c r="A435" s="323" t="s">
        <v>118</v>
      </c>
      <c r="B435" s="324" t="str">
        <f>IF(B436="","",IF(B436=D436,"△",IF(B436&gt;D436,"○","×")))</f>
        <v>○</v>
      </c>
      <c r="C435" s="324"/>
      <c r="D435" s="325"/>
      <c r="E435" s="340" t="str">
        <f>IF(E436="","",IF(E436=G436,"△",IF(E436&gt;G436,"○","×")))</f>
        <v>△</v>
      </c>
      <c r="F435" s="324"/>
      <c r="G435" s="325"/>
      <c r="H435" s="340" t="str">
        <f>IF(H436="","",IF(H436=J436,"△",IF(H436&gt;J436,"○","×")))</f>
        <v>×</v>
      </c>
      <c r="I435" s="324"/>
      <c r="J435" s="325"/>
      <c r="K435" s="341"/>
      <c r="L435" s="342"/>
      <c r="M435" s="343"/>
      <c r="N435" s="347" t="str">
        <f>IF(N436="","",IF(N436=P436,"△",IF(N436&gt;P436,"○","×")))</f>
        <v>×</v>
      </c>
      <c r="O435" s="348"/>
      <c r="P435" s="349"/>
      <c r="Q435" s="459"/>
      <c r="R435" s="460"/>
      <c r="S435" s="461"/>
      <c r="T435" s="462"/>
      <c r="U435" s="463"/>
      <c r="V435" s="464"/>
      <c r="W435" s="410" t="s">
        <v>0</v>
      </c>
      <c r="X435" s="411"/>
      <c r="Y435" s="412"/>
      <c r="Z435" s="413">
        <f>COUNTIF(B435:Y436,"○")</f>
        <v>1</v>
      </c>
      <c r="AA435" s="414">
        <f>COUNTIF(B435:Y436,"×")</f>
        <v>2</v>
      </c>
      <c r="AB435" s="415">
        <f>COUNTIF(B435:Y436,"△")</f>
        <v>1</v>
      </c>
      <c r="AC435" s="416">
        <f>Z435*3+AB435</f>
        <v>4</v>
      </c>
      <c r="AD435" s="322">
        <f>SUM(E436,H436,B436,N436,Q436,T436,W436)</f>
        <v>3</v>
      </c>
      <c r="AE435" s="337">
        <f>SUM(G436,J436,D436,P436,S436,V436,Y436)</f>
        <v>3</v>
      </c>
      <c r="AF435" s="415">
        <f>AD435-AE435</f>
        <v>0</v>
      </c>
      <c r="AG435" s="381">
        <v>3</v>
      </c>
      <c r="AI435" s="397" t="s">
        <v>0</v>
      </c>
      <c r="AJ435" s="397" t="s">
        <v>0</v>
      </c>
      <c r="AK435" s="397" t="s">
        <v>0</v>
      </c>
    </row>
    <row r="436" spans="1:37" ht="13.5">
      <c r="A436" s="304"/>
      <c r="B436" s="138">
        <v>2</v>
      </c>
      <c r="C436" s="141"/>
      <c r="D436" s="139">
        <v>0</v>
      </c>
      <c r="E436" s="140">
        <v>0</v>
      </c>
      <c r="F436" s="141"/>
      <c r="G436" s="139">
        <v>0</v>
      </c>
      <c r="H436" s="140">
        <v>0</v>
      </c>
      <c r="I436" s="141"/>
      <c r="J436" s="139">
        <v>1</v>
      </c>
      <c r="K436" s="344"/>
      <c r="L436" s="345"/>
      <c r="M436" s="346"/>
      <c r="N436" s="142">
        <f>M438</f>
        <v>1</v>
      </c>
      <c r="O436" s="141"/>
      <c r="P436" s="134">
        <f>K438</f>
        <v>2</v>
      </c>
      <c r="Q436" s="156">
        <f>M440</f>
        <v>0</v>
      </c>
      <c r="R436" s="157"/>
      <c r="S436" s="158">
        <f>K440</f>
        <v>0</v>
      </c>
      <c r="T436" s="156">
        <f>M442</f>
        <v>0</v>
      </c>
      <c r="U436" s="157"/>
      <c r="V436" s="158">
        <f>K442</f>
        <v>0</v>
      </c>
      <c r="W436" s="47"/>
      <c r="X436" s="65">
        <f>IF(W436="","",IF(W436=Y436,"△",IF(W436&gt;Y436,"○","×")))</f>
      </c>
      <c r="Y436" s="54"/>
      <c r="Z436" s="405"/>
      <c r="AA436" s="407"/>
      <c r="AB436" s="400"/>
      <c r="AC436" s="409"/>
      <c r="AD436" s="302"/>
      <c r="AE436" s="295"/>
      <c r="AF436" s="400"/>
      <c r="AG436" s="396"/>
      <c r="AI436" s="398"/>
      <c r="AJ436" s="398"/>
      <c r="AK436" s="398"/>
    </row>
    <row r="437" spans="1:37" ht="13.5">
      <c r="A437" s="323" t="s">
        <v>143</v>
      </c>
      <c r="B437" s="324" t="str">
        <f>IF(B438="","",IF(B438=D438,"△",IF(B438&gt;D438,"○","×")))</f>
        <v>○</v>
      </c>
      <c r="C437" s="324"/>
      <c r="D437" s="325"/>
      <c r="E437" s="340" t="str">
        <f>IF(E438="","",IF(E438=G438,"△",IF(E438&gt;G438,"○","×")))</f>
        <v>○</v>
      </c>
      <c r="F437" s="324"/>
      <c r="G437" s="325"/>
      <c r="H437" s="340" t="str">
        <f>IF(H438="","",IF(H438=J438,"△",IF(H438&gt;J438,"○","×")))</f>
        <v>×</v>
      </c>
      <c r="I437" s="324"/>
      <c r="J437" s="325"/>
      <c r="K437" s="340" t="str">
        <f>IF(K438="","",IF(K438=M438,"△",IF(K438&gt;M438,"○","×")))</f>
        <v>○</v>
      </c>
      <c r="L437" s="324"/>
      <c r="M437" s="325"/>
      <c r="N437" s="326"/>
      <c r="O437" s="327"/>
      <c r="P437" s="328"/>
      <c r="Q437" s="459"/>
      <c r="R437" s="460"/>
      <c r="S437" s="461"/>
      <c r="T437" s="465"/>
      <c r="U437" s="466"/>
      <c r="V437" s="467"/>
      <c r="W437" s="410" t="s">
        <v>0</v>
      </c>
      <c r="X437" s="411"/>
      <c r="Y437" s="412"/>
      <c r="Z437" s="413">
        <f>COUNTIF(B437:Y438,"○")</f>
        <v>3</v>
      </c>
      <c r="AA437" s="414">
        <f>COUNTIF(B437:Y438,"×")</f>
        <v>1</v>
      </c>
      <c r="AB437" s="415">
        <f>COUNTIF(B437:Y438,"△")</f>
        <v>0</v>
      </c>
      <c r="AC437" s="416">
        <f>Z437*3+AB437</f>
        <v>9</v>
      </c>
      <c r="AD437" s="322">
        <f>SUM(E438,H438,K438,B438,Q438,T438,W438)</f>
        <v>8</v>
      </c>
      <c r="AE437" s="337">
        <f>SUM(G438,J438,M438,D438,S438,V438,Y438)</f>
        <v>2</v>
      </c>
      <c r="AF437" s="415">
        <f>AD437-AE437</f>
        <v>6</v>
      </c>
      <c r="AG437" s="381">
        <v>2</v>
      </c>
      <c r="AI437" s="397" t="s">
        <v>0</v>
      </c>
      <c r="AJ437" s="397" t="s">
        <v>0</v>
      </c>
      <c r="AK437" s="397" t="s">
        <v>0</v>
      </c>
    </row>
    <row r="438" spans="1:37" ht="13.5">
      <c r="A438" s="304"/>
      <c r="B438" s="138">
        <v>4</v>
      </c>
      <c r="C438" s="141"/>
      <c r="D438" s="139">
        <v>0</v>
      </c>
      <c r="E438" s="140">
        <v>2</v>
      </c>
      <c r="F438" s="141"/>
      <c r="G438" s="139">
        <v>0</v>
      </c>
      <c r="H438" s="140">
        <v>0</v>
      </c>
      <c r="I438" s="141"/>
      <c r="J438" s="139">
        <v>1</v>
      </c>
      <c r="K438" s="140">
        <v>2</v>
      </c>
      <c r="L438" s="141"/>
      <c r="M438" s="139">
        <v>1</v>
      </c>
      <c r="N438" s="329"/>
      <c r="O438" s="307"/>
      <c r="P438" s="308"/>
      <c r="Q438" s="159">
        <f>P440</f>
        <v>0</v>
      </c>
      <c r="R438" s="160"/>
      <c r="S438" s="161">
        <f>N440</f>
        <v>0</v>
      </c>
      <c r="T438" s="159">
        <f>P442</f>
        <v>0</v>
      </c>
      <c r="U438" s="160"/>
      <c r="V438" s="161">
        <f>N442</f>
        <v>0</v>
      </c>
      <c r="W438" s="52"/>
      <c r="X438" s="65">
        <f>IF(W438="","",IF(W438=Y438,"△",IF(W438&gt;Y438,"○","×")))</f>
      </c>
      <c r="Y438" s="54"/>
      <c r="Z438" s="405"/>
      <c r="AA438" s="407"/>
      <c r="AB438" s="400"/>
      <c r="AC438" s="409"/>
      <c r="AD438" s="302"/>
      <c r="AE438" s="295"/>
      <c r="AF438" s="400"/>
      <c r="AG438" s="396"/>
      <c r="AI438" s="398"/>
      <c r="AJ438" s="398"/>
      <c r="AK438" s="398"/>
    </row>
    <row r="439" spans="1:37" ht="13.5">
      <c r="A439" s="323"/>
      <c r="B439" s="313"/>
      <c r="C439" s="313"/>
      <c r="D439" s="314"/>
      <c r="E439" s="360"/>
      <c r="F439" s="313"/>
      <c r="G439" s="314"/>
      <c r="H439" s="360"/>
      <c r="I439" s="313"/>
      <c r="J439" s="314"/>
      <c r="K439" s="360"/>
      <c r="L439" s="313"/>
      <c r="M439" s="314"/>
      <c r="N439" s="360"/>
      <c r="O439" s="313"/>
      <c r="P439" s="314"/>
      <c r="Q439" s="496"/>
      <c r="R439" s="497"/>
      <c r="S439" s="498"/>
      <c r="T439" s="468"/>
      <c r="U439" s="469"/>
      <c r="V439" s="470"/>
      <c r="W439" s="410" t="s">
        <v>0</v>
      </c>
      <c r="X439" s="411"/>
      <c r="Y439" s="412"/>
      <c r="Z439" s="413">
        <f>COUNTIF(B439:Y440,"○")</f>
        <v>0</v>
      </c>
      <c r="AA439" s="414">
        <f>COUNTIF(B439:Y440,"×")</f>
        <v>0</v>
      </c>
      <c r="AB439" s="415">
        <f>COUNTIF(B439:Y440,"△")</f>
        <v>0</v>
      </c>
      <c r="AC439" s="416">
        <f>Z439*3+AB439</f>
        <v>0</v>
      </c>
      <c r="AD439" s="322">
        <f>SUM(E440,H440,K440,N440,B440,T440,W440)</f>
        <v>0</v>
      </c>
      <c r="AE439" s="337">
        <f>SUM(G440,J440,M440,P440,D440,V440,Y440)</f>
        <v>0</v>
      </c>
      <c r="AF439" s="415">
        <f>AD439-AE439</f>
        <v>0</v>
      </c>
      <c r="AG439" s="381"/>
      <c r="AI439" s="397" t="s">
        <v>0</v>
      </c>
      <c r="AJ439" s="397" t="s">
        <v>0</v>
      </c>
      <c r="AK439" s="397" t="s">
        <v>0</v>
      </c>
    </row>
    <row r="440" spans="1:37" ht="13.5">
      <c r="A440" s="304"/>
      <c r="B440" s="147"/>
      <c r="C440" s="133"/>
      <c r="D440" s="148"/>
      <c r="E440" s="140"/>
      <c r="F440" s="141"/>
      <c r="G440" s="139"/>
      <c r="H440" s="140"/>
      <c r="I440" s="141"/>
      <c r="J440" s="139"/>
      <c r="K440" s="140"/>
      <c r="L440" s="141"/>
      <c r="M440" s="139"/>
      <c r="N440" s="140"/>
      <c r="O440" s="141"/>
      <c r="P440" s="139"/>
      <c r="Q440" s="496"/>
      <c r="R440" s="497"/>
      <c r="S440" s="498"/>
      <c r="T440" s="159">
        <f>S442</f>
        <v>0</v>
      </c>
      <c r="U440" s="160"/>
      <c r="V440" s="161">
        <f>Q442</f>
        <v>0</v>
      </c>
      <c r="W440" s="47"/>
      <c r="X440" s="63">
        <f>IF(W440="","",IF(W440=Y440,"△",IF(W440&gt;Y440,"○","×")))</f>
      </c>
      <c r="Y440" s="54"/>
      <c r="Z440" s="405"/>
      <c r="AA440" s="407"/>
      <c r="AB440" s="400"/>
      <c r="AC440" s="409"/>
      <c r="AD440" s="302"/>
      <c r="AE440" s="295"/>
      <c r="AF440" s="400"/>
      <c r="AG440" s="396"/>
      <c r="AI440" s="398"/>
      <c r="AJ440" s="398"/>
      <c r="AK440" s="398"/>
    </row>
    <row r="441" spans="1:37" ht="13.5">
      <c r="A441" s="323"/>
      <c r="B441" s="324"/>
      <c r="C441" s="324"/>
      <c r="D441" s="325"/>
      <c r="E441" s="340"/>
      <c r="F441" s="324"/>
      <c r="G441" s="325"/>
      <c r="H441" s="340"/>
      <c r="I441" s="324"/>
      <c r="J441" s="325"/>
      <c r="K441" s="340"/>
      <c r="L441" s="324"/>
      <c r="M441" s="325"/>
      <c r="N441" s="340"/>
      <c r="O441" s="324"/>
      <c r="P441" s="325"/>
      <c r="Q441" s="484" t="s">
        <v>0</v>
      </c>
      <c r="R441" s="460"/>
      <c r="S441" s="461"/>
      <c r="T441" s="436"/>
      <c r="U441" s="437"/>
      <c r="V441" s="438"/>
      <c r="W441" s="410" t="s">
        <v>0</v>
      </c>
      <c r="X441" s="411"/>
      <c r="Y441" s="412"/>
      <c r="Z441" s="413">
        <f>COUNTIF(B441:Y442,"○")</f>
        <v>0</v>
      </c>
      <c r="AA441" s="414">
        <f>COUNTIF(B441:Y442,"×")</f>
        <v>0</v>
      </c>
      <c r="AB441" s="415">
        <f>COUNTIF(B441:Y442,"△")</f>
        <v>0</v>
      </c>
      <c r="AC441" s="416">
        <f>Z441*3+AB441</f>
        <v>0</v>
      </c>
      <c r="AD441" s="322">
        <f>SUM(E442,H442,K442,N442,Q442,B442,W442)</f>
        <v>0</v>
      </c>
      <c r="AE441" s="337">
        <f>SUM(G442,J442,M442,P442,S442,D442,Y442)</f>
        <v>0</v>
      </c>
      <c r="AF441" s="415">
        <f>AD441-AE441</f>
        <v>0</v>
      </c>
      <c r="AG441" s="416" t="s">
        <v>0</v>
      </c>
      <c r="AI441" s="397" t="s">
        <v>0</v>
      </c>
      <c r="AJ441" s="397" t="s">
        <v>0</v>
      </c>
      <c r="AK441" s="397" t="s">
        <v>0</v>
      </c>
    </row>
    <row r="442" spans="1:37" ht="14.25" thickBot="1">
      <c r="A442" s="367"/>
      <c r="B442" s="149"/>
      <c r="C442" s="150"/>
      <c r="D442" s="151"/>
      <c r="E442" s="152"/>
      <c r="F442" s="150"/>
      <c r="G442" s="151"/>
      <c r="H442" s="152"/>
      <c r="I442" s="150"/>
      <c r="J442" s="151"/>
      <c r="K442" s="152"/>
      <c r="L442" s="150"/>
      <c r="M442" s="151"/>
      <c r="N442" s="152"/>
      <c r="O442" s="150"/>
      <c r="P442" s="151"/>
      <c r="Q442" s="162"/>
      <c r="R442" s="163"/>
      <c r="S442" s="164"/>
      <c r="T442" s="439"/>
      <c r="U442" s="440"/>
      <c r="V442" s="441"/>
      <c r="W442" s="47"/>
      <c r="X442" s="63">
        <f>IF(W442="","",IF(W442=Y442,"△",IF(W442&gt;Y442,"○","×")))</f>
      </c>
      <c r="Y442" s="54"/>
      <c r="Z442" s="405"/>
      <c r="AA442" s="407"/>
      <c r="AB442" s="400"/>
      <c r="AC442" s="409"/>
      <c r="AD442" s="302"/>
      <c r="AE442" s="295"/>
      <c r="AF442" s="400"/>
      <c r="AG442" s="409"/>
      <c r="AI442" s="398"/>
      <c r="AJ442" s="398"/>
      <c r="AK442" s="398"/>
    </row>
    <row r="443" spans="1:37" ht="13.5">
      <c r="A443" s="368" t="s">
        <v>0</v>
      </c>
      <c r="B443" s="417" t="s">
        <v>0</v>
      </c>
      <c r="C443" s="411"/>
      <c r="D443" s="418"/>
      <c r="E443" s="410" t="s">
        <v>0</v>
      </c>
      <c r="F443" s="411"/>
      <c r="G443" s="418"/>
      <c r="H443" s="410" t="s">
        <v>0</v>
      </c>
      <c r="I443" s="411"/>
      <c r="J443" s="418"/>
      <c r="K443" s="410" t="s">
        <v>0</v>
      </c>
      <c r="L443" s="411"/>
      <c r="M443" s="418"/>
      <c r="N443" s="410" t="s">
        <v>0</v>
      </c>
      <c r="O443" s="411"/>
      <c r="P443" s="418"/>
      <c r="Q443" s="410" t="s">
        <v>0</v>
      </c>
      <c r="R443" s="411"/>
      <c r="S443" s="418"/>
      <c r="T443" s="410" t="s">
        <v>0</v>
      </c>
      <c r="U443" s="411"/>
      <c r="V443" s="418"/>
      <c r="W443" s="421"/>
      <c r="X443" s="422"/>
      <c r="Y443" s="423"/>
      <c r="Z443" s="413">
        <f>COUNTIF(B443:Y444,"○")</f>
        <v>0</v>
      </c>
      <c r="AA443" s="414">
        <f>COUNTIF(B443:Y444,"×")</f>
        <v>0</v>
      </c>
      <c r="AB443" s="415">
        <f>COUNTIF(B443:Y444,"△")</f>
        <v>0</v>
      </c>
      <c r="AC443" s="416">
        <f>Z443*3+AB443</f>
        <v>0</v>
      </c>
      <c r="AD443" s="322">
        <f>SUM(E444,H444,K444,N444,Q444,T444,B444)</f>
        <v>0</v>
      </c>
      <c r="AE443" s="337">
        <f>SUM(G444,J444,M444,P444,S444,V444,D444)</f>
        <v>0</v>
      </c>
      <c r="AF443" s="415">
        <f>AD443-AE443</f>
        <v>0</v>
      </c>
      <c r="AG443" s="416" t="s">
        <v>0</v>
      </c>
      <c r="AI443" s="397" t="s">
        <v>0</v>
      </c>
      <c r="AJ443" s="397" t="s">
        <v>0</v>
      </c>
      <c r="AK443" s="397" t="s">
        <v>0</v>
      </c>
    </row>
    <row r="444" spans="1:37" ht="14.25" thickBot="1">
      <c r="A444" s="369"/>
      <c r="B444" s="55">
        <f>IF(Y430="","",Y430)</f>
      </c>
      <c r="C444" s="61">
        <f>IF(B444="","",IF(B444=D444,"△",IF(B444&gt;D444,"○","×")))</f>
      </c>
      <c r="D444" s="57">
        <f>IF(W430="","",W430)</f>
      </c>
      <c r="E444" s="58">
        <f>IF(Y432="","",Y432)</f>
      </c>
      <c r="F444" s="66">
        <f>IF(E444="","",IF(E444=G444,"△",IF(E444&gt;G444,"○","×")))</f>
      </c>
      <c r="G444" s="57">
        <f>IF(W432="","",W432)</f>
      </c>
      <c r="H444" s="58">
        <f>IF(Y434="","",Y434)</f>
      </c>
      <c r="I444" s="61">
        <f>IF(H444="","",IF(H444=J444,"△",IF(H444&gt;J444,"○","×")))</f>
      </c>
      <c r="J444" s="57">
        <f>IF(W434="","",W434)</f>
      </c>
      <c r="K444" s="58">
        <f>IF(Y436="","",Y436)</f>
      </c>
      <c r="L444" s="66">
        <f>IF(K444="","",IF(K444=M444,"△",IF(K444&gt;M444,"○","×")))</f>
      </c>
      <c r="M444" s="57">
        <f>IF(W436="","",W436)</f>
      </c>
      <c r="N444" s="58">
        <f>IF(Y438="","",Y438)</f>
      </c>
      <c r="O444" s="66">
        <f>IF(N444="","",IF(N444=P444,"△",IF(N444&gt;P444,"○","×")))</f>
      </c>
      <c r="P444" s="57">
        <f>IF(W438="","",W438)</f>
      </c>
      <c r="Q444" s="58">
        <f>IF(Y440="","",Y440)</f>
      </c>
      <c r="R444" s="66">
        <f>IF(Q444="","",IF(Q444=S444,"△",IF(Q444&gt;S444,"○","×")))</f>
      </c>
      <c r="S444" s="57">
        <f>IF(W440="","",W440)</f>
      </c>
      <c r="T444" s="58">
        <f>IF(Y442="","",Y442)</f>
      </c>
      <c r="U444" s="66">
        <f>IF(T444="","",IF(T444=V444,"△",IF(T444&gt;V444,"○","×")))</f>
      </c>
      <c r="V444" s="57">
        <f>IF(W442="","",W442)</f>
      </c>
      <c r="W444" s="424"/>
      <c r="X444" s="425"/>
      <c r="Y444" s="426"/>
      <c r="Z444" s="427"/>
      <c r="AA444" s="419"/>
      <c r="AB444" s="420"/>
      <c r="AC444" s="428"/>
      <c r="AD444" s="380"/>
      <c r="AE444" s="372"/>
      <c r="AF444" s="420"/>
      <c r="AG444" s="428"/>
      <c r="AI444" s="398"/>
      <c r="AJ444" s="398"/>
      <c r="AK444" s="398"/>
    </row>
    <row r="446" spans="1:33" ht="20.25" customHeight="1">
      <c r="A446" s="173" t="s">
        <v>138</v>
      </c>
      <c r="B446" s="174"/>
      <c r="C446" s="174"/>
      <c r="D446" s="174"/>
      <c r="E446" s="174"/>
      <c r="F446" s="174"/>
      <c r="G446" s="174"/>
      <c r="H446" s="174"/>
      <c r="I446" s="174"/>
      <c r="J446" s="174"/>
      <c r="K446" s="174"/>
      <c r="L446" s="174"/>
      <c r="M446" s="174"/>
      <c r="N446" s="174"/>
      <c r="O446" s="174"/>
      <c r="P446" s="174"/>
      <c r="Q446" s="174"/>
      <c r="R446" s="174"/>
      <c r="S446" s="174"/>
      <c r="T446" s="174"/>
      <c r="U446" s="174"/>
      <c r="V446" s="174"/>
      <c r="W446" s="174"/>
      <c r="X446" s="174"/>
      <c r="Y446" s="174"/>
      <c r="Z446" s="174"/>
      <c r="AA446" s="174"/>
      <c r="AB446" s="174"/>
      <c r="AC446" s="502">
        <v>42064</v>
      </c>
      <c r="AD446" s="502"/>
      <c r="AE446" s="502"/>
      <c r="AF446" s="502"/>
      <c r="AG446" s="175" t="s">
        <v>3</v>
      </c>
    </row>
    <row r="447" spans="1:33" ht="20.25" customHeight="1">
      <c r="A447" s="173" t="s">
        <v>167</v>
      </c>
      <c r="B447" s="174"/>
      <c r="C447" s="174"/>
      <c r="D447" s="174"/>
      <c r="E447" s="174"/>
      <c r="F447" s="174"/>
      <c r="G447" s="174"/>
      <c r="H447" s="174"/>
      <c r="I447" s="174"/>
      <c r="J447" s="174"/>
      <c r="K447" s="174"/>
      <c r="L447" s="174"/>
      <c r="M447" s="174"/>
      <c r="N447" s="174"/>
      <c r="O447" s="174"/>
      <c r="P447" s="174"/>
      <c r="Q447" s="174"/>
      <c r="R447" s="174"/>
      <c r="S447" s="174"/>
      <c r="T447" s="174"/>
      <c r="U447" s="174"/>
      <c r="V447" s="174"/>
      <c r="W447" s="174"/>
      <c r="X447" s="174"/>
      <c r="Y447" s="174"/>
      <c r="Z447" s="174"/>
      <c r="AA447" s="174"/>
      <c r="AB447" s="174"/>
      <c r="AC447" s="174"/>
      <c r="AD447" s="174"/>
      <c r="AE447" s="174"/>
      <c r="AF447" s="174"/>
      <c r="AG447" s="174"/>
    </row>
    <row r="448" ht="14.25" thickBot="1"/>
    <row r="449" spans="1:32" ht="30.75" customHeight="1" thickBot="1">
      <c r="A449" s="20"/>
      <c r="B449" s="503" t="s">
        <v>40</v>
      </c>
      <c r="C449" s="504"/>
      <c r="D449" s="505" t="s">
        <v>237</v>
      </c>
      <c r="E449" s="505"/>
      <c r="F449" s="505"/>
      <c r="G449" s="506" t="s">
        <v>41</v>
      </c>
      <c r="H449" s="505"/>
      <c r="I449" s="505"/>
      <c r="J449" s="507" t="s">
        <v>42</v>
      </c>
      <c r="K449" s="508"/>
      <c r="L449" s="504"/>
      <c r="M449" s="505" t="s">
        <v>43</v>
      </c>
      <c r="N449" s="505"/>
      <c r="O449" s="505"/>
      <c r="P449" s="505" t="s">
        <v>44</v>
      </c>
      <c r="Q449" s="505"/>
      <c r="R449" s="505"/>
      <c r="S449" s="505" t="s">
        <v>45</v>
      </c>
      <c r="T449" s="505"/>
      <c r="U449" s="505"/>
      <c r="V449" s="505" t="s">
        <v>17</v>
      </c>
      <c r="W449" s="505"/>
      <c r="X449" s="505"/>
      <c r="Y449" s="507" t="s">
        <v>18</v>
      </c>
      <c r="Z449" s="504"/>
      <c r="AA449" s="537" t="s">
        <v>46</v>
      </c>
      <c r="AB449" s="537"/>
      <c r="AC449" s="537" t="s">
        <v>47</v>
      </c>
      <c r="AD449" s="537"/>
      <c r="AE449" s="509" t="s">
        <v>48</v>
      </c>
      <c r="AF449" s="510"/>
    </row>
    <row r="450" spans="1:32" ht="15" customHeight="1">
      <c r="A450" s="20"/>
      <c r="B450" s="511" t="s">
        <v>49</v>
      </c>
      <c r="C450" s="512"/>
      <c r="D450" s="517" t="s">
        <v>238</v>
      </c>
      <c r="E450" s="517"/>
      <c r="F450" s="517"/>
      <c r="G450" s="518">
        <v>7</v>
      </c>
      <c r="H450" s="518"/>
      <c r="I450" s="518"/>
      <c r="J450" s="519">
        <v>21</v>
      </c>
      <c r="K450" s="520"/>
      <c r="L450" s="521"/>
      <c r="M450" s="529">
        <f>SUM(Z7:Z22)</f>
        <v>12</v>
      </c>
      <c r="N450" s="529"/>
      <c r="O450" s="529"/>
      <c r="P450" s="529">
        <f>SUM(AA7:AA22)</f>
        <v>12</v>
      </c>
      <c r="Q450" s="529"/>
      <c r="R450" s="529"/>
      <c r="S450" s="529">
        <f>SUM(AB7:AB22)</f>
        <v>18</v>
      </c>
      <c r="T450" s="529"/>
      <c r="U450" s="529"/>
      <c r="V450" s="529">
        <f>SUM(AD7:AD22)</f>
        <v>43</v>
      </c>
      <c r="W450" s="529"/>
      <c r="X450" s="529"/>
      <c r="Y450" s="538">
        <f>SUM(AE7:AE22)</f>
        <v>43</v>
      </c>
      <c r="Z450" s="539"/>
      <c r="AA450" s="530" t="s">
        <v>62</v>
      </c>
      <c r="AB450" s="530"/>
      <c r="AC450" s="530" t="s">
        <v>135</v>
      </c>
      <c r="AD450" s="530"/>
      <c r="AE450" s="540" t="s">
        <v>102</v>
      </c>
      <c r="AF450" s="541"/>
    </row>
    <row r="451" spans="1:32" ht="15" customHeight="1">
      <c r="A451" s="20"/>
      <c r="B451" s="513"/>
      <c r="C451" s="514"/>
      <c r="D451" s="532" t="s">
        <v>239</v>
      </c>
      <c r="E451" s="532"/>
      <c r="F451" s="532"/>
      <c r="G451" s="533">
        <v>7</v>
      </c>
      <c r="H451" s="533"/>
      <c r="I451" s="533"/>
      <c r="J451" s="534">
        <v>21</v>
      </c>
      <c r="K451" s="535"/>
      <c r="L451" s="536"/>
      <c r="M451" s="529">
        <f>SUM(Z29:Z44)</f>
        <v>16</v>
      </c>
      <c r="N451" s="529"/>
      <c r="O451" s="529"/>
      <c r="P451" s="529">
        <f>SUM(AA29:AA44)</f>
        <v>16</v>
      </c>
      <c r="Q451" s="529"/>
      <c r="R451" s="529"/>
      <c r="S451" s="529">
        <f>SUM(AB29:AB44)</f>
        <v>10</v>
      </c>
      <c r="T451" s="529"/>
      <c r="U451" s="529"/>
      <c r="V451" s="529">
        <f>SUM(AD29:AD44)</f>
        <v>55</v>
      </c>
      <c r="W451" s="529"/>
      <c r="X451" s="529"/>
      <c r="Y451" s="542">
        <f>SUM(AE29:AE44)</f>
        <v>55</v>
      </c>
      <c r="Z451" s="543"/>
      <c r="AA451" s="531" t="s">
        <v>57</v>
      </c>
      <c r="AB451" s="531"/>
      <c r="AC451" s="531" t="s">
        <v>227</v>
      </c>
      <c r="AD451" s="531"/>
      <c r="AE451" s="544" t="s">
        <v>61</v>
      </c>
      <c r="AF451" s="545"/>
    </row>
    <row r="452" spans="1:32" ht="15" customHeight="1">
      <c r="A452" s="20"/>
      <c r="B452" s="513"/>
      <c r="C452" s="514"/>
      <c r="D452" s="532" t="s">
        <v>240</v>
      </c>
      <c r="E452" s="532"/>
      <c r="F452" s="532"/>
      <c r="G452" s="533">
        <v>7</v>
      </c>
      <c r="H452" s="533"/>
      <c r="I452" s="533"/>
      <c r="J452" s="534">
        <v>21</v>
      </c>
      <c r="K452" s="535"/>
      <c r="L452" s="536"/>
      <c r="M452" s="529">
        <f>SUM(Z51:Z66)</f>
        <v>17</v>
      </c>
      <c r="N452" s="529"/>
      <c r="O452" s="529"/>
      <c r="P452" s="529">
        <f>SUM(AA51:AA66)</f>
        <v>17</v>
      </c>
      <c r="Q452" s="529"/>
      <c r="R452" s="529"/>
      <c r="S452" s="529">
        <f>SUM(AB51:AB66)</f>
        <v>8</v>
      </c>
      <c r="T452" s="529"/>
      <c r="U452" s="529"/>
      <c r="V452" s="529">
        <f>SUM(AD51:AD66)</f>
        <v>63</v>
      </c>
      <c r="W452" s="529"/>
      <c r="X452" s="529"/>
      <c r="Y452" s="542">
        <f>SUM(AE51:AE66)</f>
        <v>63</v>
      </c>
      <c r="Z452" s="543"/>
      <c r="AA452" s="531" t="s">
        <v>114</v>
      </c>
      <c r="AB452" s="531"/>
      <c r="AC452" s="531" t="s">
        <v>136</v>
      </c>
      <c r="AD452" s="531"/>
      <c r="AE452" s="544" t="s">
        <v>127</v>
      </c>
      <c r="AF452" s="545"/>
    </row>
    <row r="453" spans="1:32" ht="15" customHeight="1">
      <c r="A453" s="20"/>
      <c r="B453" s="513"/>
      <c r="C453" s="514"/>
      <c r="D453" s="532" t="s">
        <v>241</v>
      </c>
      <c r="E453" s="532"/>
      <c r="F453" s="532"/>
      <c r="G453" s="533">
        <v>7</v>
      </c>
      <c r="H453" s="533"/>
      <c r="I453" s="533"/>
      <c r="J453" s="534">
        <v>21</v>
      </c>
      <c r="K453" s="535"/>
      <c r="L453" s="536"/>
      <c r="M453" s="529">
        <f>SUM(Z73:Z88)</f>
        <v>19</v>
      </c>
      <c r="N453" s="529"/>
      <c r="O453" s="529"/>
      <c r="P453" s="529">
        <f>SUM(AA73:AA88)</f>
        <v>19</v>
      </c>
      <c r="Q453" s="529"/>
      <c r="R453" s="529"/>
      <c r="S453" s="529">
        <f>SUM(AB73:AB88)</f>
        <v>4</v>
      </c>
      <c r="T453" s="529"/>
      <c r="U453" s="529"/>
      <c r="V453" s="529">
        <f>SUM(AD73:AD88)</f>
        <v>72</v>
      </c>
      <c r="W453" s="529"/>
      <c r="X453" s="529"/>
      <c r="Y453" s="542">
        <f>SUM(AE73:AE88)</f>
        <v>72</v>
      </c>
      <c r="Z453" s="543"/>
      <c r="AA453" s="531" t="s">
        <v>113</v>
      </c>
      <c r="AB453" s="531"/>
      <c r="AC453" s="531" t="s">
        <v>59</v>
      </c>
      <c r="AD453" s="531"/>
      <c r="AE453" s="544" t="s">
        <v>117</v>
      </c>
      <c r="AF453" s="545"/>
    </row>
    <row r="454" spans="1:32" ht="15" customHeight="1" thickBot="1">
      <c r="A454" s="20"/>
      <c r="B454" s="513"/>
      <c r="C454" s="514"/>
      <c r="D454" s="522" t="s">
        <v>242</v>
      </c>
      <c r="E454" s="522"/>
      <c r="F454" s="522"/>
      <c r="G454" s="523">
        <v>7</v>
      </c>
      <c r="H454" s="523"/>
      <c r="I454" s="523"/>
      <c r="J454" s="524">
        <v>21</v>
      </c>
      <c r="K454" s="525"/>
      <c r="L454" s="526"/>
      <c r="M454" s="529">
        <f>SUM(Z96:Z111)</f>
        <v>17</v>
      </c>
      <c r="N454" s="529"/>
      <c r="O454" s="529"/>
      <c r="P454" s="529">
        <f>SUM(AA96:AA111)</f>
        <v>17</v>
      </c>
      <c r="Q454" s="529"/>
      <c r="R454" s="529"/>
      <c r="S454" s="529">
        <f>SUM(AB96:AB111)</f>
        <v>8</v>
      </c>
      <c r="T454" s="529"/>
      <c r="U454" s="529"/>
      <c r="V454" s="529">
        <f>SUM(AD96:AD111)</f>
        <v>62</v>
      </c>
      <c r="W454" s="529"/>
      <c r="X454" s="529"/>
      <c r="Y454" s="547">
        <f>SUM(AE96:AE111)</f>
        <v>62</v>
      </c>
      <c r="Z454" s="548"/>
      <c r="AA454" s="546" t="s">
        <v>71</v>
      </c>
      <c r="AB454" s="546"/>
      <c r="AC454" s="546" t="s">
        <v>134</v>
      </c>
      <c r="AD454" s="546"/>
      <c r="AE454" s="549" t="s">
        <v>56</v>
      </c>
      <c r="AF454" s="550"/>
    </row>
    <row r="455" spans="1:32" ht="15" customHeight="1" thickBot="1" thickTop="1">
      <c r="A455" s="20"/>
      <c r="B455" s="515"/>
      <c r="C455" s="516"/>
      <c r="D455" s="527" t="s">
        <v>50</v>
      </c>
      <c r="E455" s="527"/>
      <c r="F455" s="527"/>
      <c r="G455" s="528">
        <f>SUM(G450:I454)</f>
        <v>35</v>
      </c>
      <c r="H455" s="528"/>
      <c r="I455" s="528"/>
      <c r="J455" s="528">
        <f>SUM(J450:L454)</f>
        <v>105</v>
      </c>
      <c r="K455" s="528"/>
      <c r="L455" s="528"/>
      <c r="M455" s="551">
        <f>SUM(M450:O454)</f>
        <v>81</v>
      </c>
      <c r="N455" s="551"/>
      <c r="O455" s="551"/>
      <c r="P455" s="551">
        <f>SUM(P450:R454)</f>
        <v>81</v>
      </c>
      <c r="Q455" s="551"/>
      <c r="R455" s="551"/>
      <c r="S455" s="551">
        <f>SUM(S450:U454)</f>
        <v>48</v>
      </c>
      <c r="T455" s="551"/>
      <c r="U455" s="551"/>
      <c r="V455" s="551">
        <f>SUM(V450:X454)</f>
        <v>295</v>
      </c>
      <c r="W455" s="551"/>
      <c r="X455" s="551"/>
      <c r="Y455" s="555">
        <f>SUM(Y450:Z454)</f>
        <v>295</v>
      </c>
      <c r="Z455" s="556"/>
      <c r="AA455" s="552"/>
      <c r="AB455" s="552"/>
      <c r="AC455" s="552"/>
      <c r="AD455" s="552"/>
      <c r="AE455" s="553"/>
      <c r="AF455" s="554"/>
    </row>
    <row r="456" spans="1:32" ht="15" customHeight="1">
      <c r="A456" s="20"/>
      <c r="B456" s="511" t="s">
        <v>51</v>
      </c>
      <c r="C456" s="512"/>
      <c r="D456" s="517" t="s">
        <v>238</v>
      </c>
      <c r="E456" s="517"/>
      <c r="F456" s="517"/>
      <c r="G456" s="518">
        <v>6</v>
      </c>
      <c r="H456" s="518"/>
      <c r="I456" s="518"/>
      <c r="J456" s="519">
        <v>15</v>
      </c>
      <c r="K456" s="520"/>
      <c r="L456" s="521"/>
      <c r="M456" s="529">
        <f>SUM(Z118:Z133)</f>
        <v>15</v>
      </c>
      <c r="N456" s="529"/>
      <c r="O456" s="529"/>
      <c r="P456" s="529">
        <f>SUM(AA118:AA133)</f>
        <v>15</v>
      </c>
      <c r="Q456" s="529"/>
      <c r="R456" s="529"/>
      <c r="S456" s="529">
        <f>SUM(AB118:AB133)</f>
        <v>0</v>
      </c>
      <c r="T456" s="529"/>
      <c r="U456" s="529"/>
      <c r="V456" s="529">
        <f>SUM(AD118:AD133)</f>
        <v>52</v>
      </c>
      <c r="W456" s="529"/>
      <c r="X456" s="529"/>
      <c r="Y456" s="538">
        <f>SUM(AE118:AE133)</f>
        <v>52</v>
      </c>
      <c r="Z456" s="539"/>
      <c r="AA456" s="559" t="s">
        <v>62</v>
      </c>
      <c r="AB456" s="559"/>
      <c r="AC456" s="559" t="s">
        <v>60</v>
      </c>
      <c r="AD456" s="559"/>
      <c r="AE456" s="557" t="s">
        <v>140</v>
      </c>
      <c r="AF456" s="558"/>
    </row>
    <row r="457" spans="1:32" ht="15" customHeight="1">
      <c r="A457" s="20"/>
      <c r="B457" s="513"/>
      <c r="C457" s="514"/>
      <c r="D457" s="532" t="s">
        <v>239</v>
      </c>
      <c r="E457" s="532"/>
      <c r="F457" s="532"/>
      <c r="G457" s="533">
        <v>6</v>
      </c>
      <c r="H457" s="533"/>
      <c r="I457" s="533"/>
      <c r="J457" s="534">
        <v>15</v>
      </c>
      <c r="K457" s="535"/>
      <c r="L457" s="536"/>
      <c r="M457" s="529">
        <f>SUM(Z140:Z155)</f>
        <v>11</v>
      </c>
      <c r="N457" s="529"/>
      <c r="O457" s="529"/>
      <c r="P457" s="529">
        <f>SUM(AA140:AA155)</f>
        <v>11</v>
      </c>
      <c r="Q457" s="529"/>
      <c r="R457" s="529"/>
      <c r="S457" s="529">
        <f>SUM(AB140:AB155)</f>
        <v>8</v>
      </c>
      <c r="T457" s="529"/>
      <c r="U457" s="529"/>
      <c r="V457" s="529">
        <f>SUM(AD140:AD155)</f>
        <v>51</v>
      </c>
      <c r="W457" s="529"/>
      <c r="X457" s="529"/>
      <c r="Y457" s="542">
        <f>SUM(AE140:AE155)</f>
        <v>51</v>
      </c>
      <c r="Z457" s="543"/>
      <c r="AA457" s="560" t="s">
        <v>103</v>
      </c>
      <c r="AB457" s="560"/>
      <c r="AC457" s="560" t="s">
        <v>125</v>
      </c>
      <c r="AD457" s="560"/>
      <c r="AE457" s="561" t="s">
        <v>132</v>
      </c>
      <c r="AF457" s="562"/>
    </row>
    <row r="458" spans="1:32" ht="15" customHeight="1">
      <c r="A458" s="20"/>
      <c r="B458" s="513"/>
      <c r="C458" s="514"/>
      <c r="D458" s="532" t="s">
        <v>240</v>
      </c>
      <c r="E458" s="532"/>
      <c r="F458" s="532"/>
      <c r="G458" s="533">
        <v>6</v>
      </c>
      <c r="H458" s="533"/>
      <c r="I458" s="533"/>
      <c r="J458" s="534">
        <v>15</v>
      </c>
      <c r="K458" s="535"/>
      <c r="L458" s="536"/>
      <c r="M458" s="529">
        <f>SUM(Z162:Z177)</f>
        <v>11</v>
      </c>
      <c r="N458" s="529"/>
      <c r="O458" s="529"/>
      <c r="P458" s="529">
        <f>SUM(AA162:AA177)</f>
        <v>11</v>
      </c>
      <c r="Q458" s="529"/>
      <c r="R458" s="529"/>
      <c r="S458" s="529">
        <f>SUM(AB162:AB177)</f>
        <v>8</v>
      </c>
      <c r="T458" s="529"/>
      <c r="U458" s="529"/>
      <c r="V458" s="529">
        <f>SUM(AD162:AD177)</f>
        <v>48</v>
      </c>
      <c r="W458" s="529"/>
      <c r="X458" s="529"/>
      <c r="Y458" s="542">
        <f>SUM(AE162:AE177)</f>
        <v>48</v>
      </c>
      <c r="Z458" s="543"/>
      <c r="AA458" s="560" t="s">
        <v>228</v>
      </c>
      <c r="AB458" s="560"/>
      <c r="AC458" s="560" t="s">
        <v>130</v>
      </c>
      <c r="AD458" s="560"/>
      <c r="AE458" s="561" t="s">
        <v>215</v>
      </c>
      <c r="AF458" s="562"/>
    </row>
    <row r="459" spans="1:32" ht="15" customHeight="1">
      <c r="A459" s="20"/>
      <c r="B459" s="513"/>
      <c r="C459" s="514"/>
      <c r="D459" s="532" t="s">
        <v>241</v>
      </c>
      <c r="E459" s="532"/>
      <c r="F459" s="532"/>
      <c r="G459" s="533">
        <v>5</v>
      </c>
      <c r="H459" s="533"/>
      <c r="I459" s="533"/>
      <c r="J459" s="534">
        <v>10</v>
      </c>
      <c r="K459" s="535"/>
      <c r="L459" s="536"/>
      <c r="M459" s="529">
        <f>SUM(Z185:Z200)</f>
        <v>7</v>
      </c>
      <c r="N459" s="529"/>
      <c r="O459" s="529"/>
      <c r="P459" s="529">
        <f>SUM(AA185:AA200)</f>
        <v>7</v>
      </c>
      <c r="Q459" s="529"/>
      <c r="R459" s="529"/>
      <c r="S459" s="529">
        <f>SUM(AB185:AB200)</f>
        <v>6</v>
      </c>
      <c r="T459" s="529"/>
      <c r="U459" s="529"/>
      <c r="V459" s="529">
        <f>SUM(AD185:AD200)</f>
        <v>31</v>
      </c>
      <c r="W459" s="529"/>
      <c r="X459" s="529"/>
      <c r="Y459" s="542">
        <f>SUM(AE185:AE200)</f>
        <v>31</v>
      </c>
      <c r="Z459" s="543"/>
      <c r="AA459" s="560" t="s">
        <v>111</v>
      </c>
      <c r="AB459" s="560"/>
      <c r="AC459" s="563" t="s">
        <v>229</v>
      </c>
      <c r="AD459" s="564"/>
      <c r="AE459" s="564"/>
      <c r="AF459" s="565"/>
    </row>
    <row r="460" spans="1:32" ht="15" customHeight="1" thickBot="1">
      <c r="A460" s="20"/>
      <c r="B460" s="513"/>
      <c r="C460" s="514"/>
      <c r="D460" s="522" t="s">
        <v>242</v>
      </c>
      <c r="E460" s="522"/>
      <c r="F460" s="522"/>
      <c r="G460" s="523">
        <v>5</v>
      </c>
      <c r="H460" s="523"/>
      <c r="I460" s="523"/>
      <c r="J460" s="524">
        <v>10</v>
      </c>
      <c r="K460" s="525"/>
      <c r="L460" s="526"/>
      <c r="M460" s="529">
        <f>SUM(Z207:Z222)</f>
        <v>9</v>
      </c>
      <c r="N460" s="529"/>
      <c r="O460" s="529"/>
      <c r="P460" s="529">
        <f>SUM(AA207:AA222)</f>
        <v>9</v>
      </c>
      <c r="Q460" s="529"/>
      <c r="R460" s="529"/>
      <c r="S460" s="529">
        <f>SUM(AB207:AB222)</f>
        <v>2</v>
      </c>
      <c r="T460" s="529"/>
      <c r="U460" s="529"/>
      <c r="V460" s="529">
        <f>SUM(AD207:AD222)</f>
        <v>43</v>
      </c>
      <c r="W460" s="529"/>
      <c r="X460" s="529"/>
      <c r="Y460" s="547">
        <f>SUM(AE207:AE222)</f>
        <v>43</v>
      </c>
      <c r="Z460" s="548"/>
      <c r="AA460" s="546" t="s">
        <v>134</v>
      </c>
      <c r="AB460" s="546"/>
      <c r="AC460" s="546" t="s">
        <v>55</v>
      </c>
      <c r="AD460" s="546"/>
      <c r="AE460" s="549" t="s">
        <v>56</v>
      </c>
      <c r="AF460" s="550"/>
    </row>
    <row r="461" spans="1:32" ht="15" customHeight="1" thickBot="1" thickTop="1">
      <c r="A461" s="20"/>
      <c r="B461" s="515"/>
      <c r="C461" s="516"/>
      <c r="D461" s="527" t="s">
        <v>50</v>
      </c>
      <c r="E461" s="527"/>
      <c r="F461" s="527"/>
      <c r="G461" s="528">
        <f>SUM(G456:I460)</f>
        <v>28</v>
      </c>
      <c r="H461" s="528"/>
      <c r="I461" s="528"/>
      <c r="J461" s="528">
        <f>SUM(J456:L460)</f>
        <v>65</v>
      </c>
      <c r="K461" s="528"/>
      <c r="L461" s="528"/>
      <c r="M461" s="551">
        <f>SUM(M456:O460)</f>
        <v>53</v>
      </c>
      <c r="N461" s="551"/>
      <c r="O461" s="551"/>
      <c r="P461" s="551">
        <f>SUM(P456:R460)</f>
        <v>53</v>
      </c>
      <c r="Q461" s="551"/>
      <c r="R461" s="551"/>
      <c r="S461" s="551">
        <f>SUM(S456:U460)</f>
        <v>24</v>
      </c>
      <c r="T461" s="551"/>
      <c r="U461" s="551"/>
      <c r="V461" s="551">
        <f>SUM(V456:X460)</f>
        <v>225</v>
      </c>
      <c r="W461" s="551"/>
      <c r="X461" s="551"/>
      <c r="Y461" s="555">
        <f>SUM(Y456:Z460)</f>
        <v>225</v>
      </c>
      <c r="Z461" s="556"/>
      <c r="AA461" s="552"/>
      <c r="AB461" s="552"/>
      <c r="AC461" s="552"/>
      <c r="AD461" s="552"/>
      <c r="AE461" s="553"/>
      <c r="AF461" s="554"/>
    </row>
    <row r="462" spans="1:32" ht="15" customHeight="1">
      <c r="A462" s="20"/>
      <c r="B462" s="511" t="s">
        <v>52</v>
      </c>
      <c r="C462" s="512"/>
      <c r="D462" s="566" t="s">
        <v>238</v>
      </c>
      <c r="E462" s="566"/>
      <c r="F462" s="566"/>
      <c r="G462" s="567">
        <v>7</v>
      </c>
      <c r="H462" s="567"/>
      <c r="I462" s="567"/>
      <c r="J462" s="568">
        <v>21</v>
      </c>
      <c r="K462" s="569"/>
      <c r="L462" s="570"/>
      <c r="M462" s="571">
        <f>SUM(Z229:Z244)</f>
        <v>17</v>
      </c>
      <c r="N462" s="571"/>
      <c r="O462" s="571"/>
      <c r="P462" s="571">
        <f>SUM(AA229:AA244)</f>
        <v>17</v>
      </c>
      <c r="Q462" s="571"/>
      <c r="R462" s="571"/>
      <c r="S462" s="571">
        <f>SUM(AB229:AB244)</f>
        <v>8</v>
      </c>
      <c r="T462" s="571"/>
      <c r="U462" s="571"/>
      <c r="V462" s="571">
        <f>SUM(AD229:AD244)</f>
        <v>60</v>
      </c>
      <c r="W462" s="571"/>
      <c r="X462" s="571"/>
      <c r="Y462" s="568">
        <f>SUM(AE229:AE244)</f>
        <v>60</v>
      </c>
      <c r="Z462" s="570"/>
      <c r="AA462" s="572" t="s">
        <v>103</v>
      </c>
      <c r="AB462" s="572"/>
      <c r="AC462" s="572" t="s">
        <v>63</v>
      </c>
      <c r="AD462" s="572"/>
      <c r="AE462" s="572" t="s">
        <v>102</v>
      </c>
      <c r="AF462" s="573"/>
    </row>
    <row r="463" spans="1:32" ht="15" customHeight="1">
      <c r="A463" s="20"/>
      <c r="B463" s="513"/>
      <c r="C463" s="514"/>
      <c r="D463" s="574" t="s">
        <v>239</v>
      </c>
      <c r="E463" s="574"/>
      <c r="F463" s="574"/>
      <c r="G463" s="575">
        <v>7</v>
      </c>
      <c r="H463" s="575"/>
      <c r="I463" s="575"/>
      <c r="J463" s="576">
        <v>21</v>
      </c>
      <c r="K463" s="577"/>
      <c r="L463" s="578"/>
      <c r="M463" s="571">
        <f>SUM(Z251:Z266)</f>
        <v>17</v>
      </c>
      <c r="N463" s="571"/>
      <c r="O463" s="571"/>
      <c r="P463" s="571">
        <f>SUM(AA251:AA266)</f>
        <v>17</v>
      </c>
      <c r="Q463" s="571"/>
      <c r="R463" s="571"/>
      <c r="S463" s="571">
        <f>SUM(AB251:AB266)</f>
        <v>8</v>
      </c>
      <c r="T463" s="571"/>
      <c r="U463" s="571"/>
      <c r="V463" s="571">
        <f>SUM(AD251:AD266)</f>
        <v>68</v>
      </c>
      <c r="W463" s="571"/>
      <c r="X463" s="571"/>
      <c r="Y463" s="576">
        <f>SUM(AE251:AE266)</f>
        <v>68</v>
      </c>
      <c r="Z463" s="578"/>
      <c r="AA463" s="579" t="s">
        <v>126</v>
      </c>
      <c r="AB463" s="579"/>
      <c r="AC463" s="579" t="s">
        <v>137</v>
      </c>
      <c r="AD463" s="579"/>
      <c r="AE463" s="579" t="s">
        <v>243</v>
      </c>
      <c r="AF463" s="580"/>
    </row>
    <row r="464" spans="1:32" ht="15" customHeight="1">
      <c r="A464" s="20"/>
      <c r="B464" s="513"/>
      <c r="C464" s="514"/>
      <c r="D464" s="574" t="s">
        <v>240</v>
      </c>
      <c r="E464" s="574"/>
      <c r="F464" s="574"/>
      <c r="G464" s="575">
        <v>6</v>
      </c>
      <c r="H464" s="575"/>
      <c r="I464" s="575"/>
      <c r="J464" s="576">
        <v>15</v>
      </c>
      <c r="K464" s="577"/>
      <c r="L464" s="578"/>
      <c r="M464" s="571">
        <f>SUM(Z274:Z289)</f>
        <v>15</v>
      </c>
      <c r="N464" s="571"/>
      <c r="O464" s="571"/>
      <c r="P464" s="571">
        <f>SUM(AA274:AA289)</f>
        <v>15</v>
      </c>
      <c r="Q464" s="571"/>
      <c r="R464" s="571"/>
      <c r="S464" s="571">
        <f>SUM(AB274:AB289)</f>
        <v>0</v>
      </c>
      <c r="T464" s="571"/>
      <c r="U464" s="571"/>
      <c r="V464" s="571">
        <f>SUM(AD274:AD289)</f>
        <v>68</v>
      </c>
      <c r="W464" s="571"/>
      <c r="X464" s="571"/>
      <c r="Y464" s="576">
        <f>SUM(AE274:AE289)</f>
        <v>68</v>
      </c>
      <c r="Z464" s="578"/>
      <c r="AA464" s="579" t="s">
        <v>227</v>
      </c>
      <c r="AB464" s="579"/>
      <c r="AC464" s="579" t="s">
        <v>136</v>
      </c>
      <c r="AD464" s="579"/>
      <c r="AE464" s="579" t="s">
        <v>112</v>
      </c>
      <c r="AF464" s="580"/>
    </row>
    <row r="465" spans="1:32" ht="15" customHeight="1">
      <c r="A465" s="20"/>
      <c r="B465" s="513"/>
      <c r="C465" s="514"/>
      <c r="D465" s="574" t="s">
        <v>241</v>
      </c>
      <c r="E465" s="574"/>
      <c r="F465" s="574"/>
      <c r="G465" s="575">
        <v>6</v>
      </c>
      <c r="H465" s="575"/>
      <c r="I465" s="575"/>
      <c r="J465" s="576">
        <v>15</v>
      </c>
      <c r="K465" s="577"/>
      <c r="L465" s="578"/>
      <c r="M465" s="571">
        <f>SUM(Z296:Z311)</f>
        <v>11</v>
      </c>
      <c r="N465" s="571"/>
      <c r="O465" s="571"/>
      <c r="P465" s="571">
        <f>SUM(AA296:AA311)</f>
        <v>11</v>
      </c>
      <c r="Q465" s="571"/>
      <c r="R465" s="571"/>
      <c r="S465" s="571">
        <f>SUM(AB296:AB311)</f>
        <v>8</v>
      </c>
      <c r="T465" s="571"/>
      <c r="U465" s="571"/>
      <c r="V465" s="571">
        <f>SUM(AD296:AD311)</f>
        <v>47</v>
      </c>
      <c r="W465" s="571"/>
      <c r="X465" s="571"/>
      <c r="Y465" s="576">
        <f>SUM(AE296:AE311)</f>
        <v>47</v>
      </c>
      <c r="Z465" s="578"/>
      <c r="AA465" s="579" t="s">
        <v>108</v>
      </c>
      <c r="AB465" s="579"/>
      <c r="AC465" s="579" t="s">
        <v>214</v>
      </c>
      <c r="AD465" s="579"/>
      <c r="AE465" s="579" t="s">
        <v>117</v>
      </c>
      <c r="AF465" s="580"/>
    </row>
    <row r="466" spans="1:32" ht="15" customHeight="1" thickBot="1">
      <c r="A466" s="20"/>
      <c r="B466" s="513"/>
      <c r="C466" s="514"/>
      <c r="D466" s="583" t="s">
        <v>242</v>
      </c>
      <c r="E466" s="583"/>
      <c r="F466" s="583"/>
      <c r="G466" s="571">
        <v>6</v>
      </c>
      <c r="H466" s="571"/>
      <c r="I466" s="571"/>
      <c r="J466" s="584">
        <v>15</v>
      </c>
      <c r="K466" s="585"/>
      <c r="L466" s="586"/>
      <c r="M466" s="571">
        <f>SUM(Z318:Z333)</f>
        <v>12</v>
      </c>
      <c r="N466" s="571"/>
      <c r="O466" s="571"/>
      <c r="P466" s="571">
        <f>SUM(AA318:AA333)</f>
        <v>12</v>
      </c>
      <c r="Q466" s="571"/>
      <c r="R466" s="571"/>
      <c r="S466" s="571">
        <f>SUM(AB318:AB333)</f>
        <v>6</v>
      </c>
      <c r="T466" s="571"/>
      <c r="U466" s="571"/>
      <c r="V466" s="571">
        <f>SUM(AD318:AD333)</f>
        <v>59</v>
      </c>
      <c r="W466" s="571"/>
      <c r="X466" s="571"/>
      <c r="Y466" s="584">
        <f>SUM(AE318:AE333)</f>
        <v>59</v>
      </c>
      <c r="Z466" s="586"/>
      <c r="AA466" s="590" t="s">
        <v>134</v>
      </c>
      <c r="AB466" s="590"/>
      <c r="AC466" s="590" t="s">
        <v>230</v>
      </c>
      <c r="AD466" s="590"/>
      <c r="AE466" s="590" t="s">
        <v>55</v>
      </c>
      <c r="AF466" s="591"/>
    </row>
    <row r="467" spans="1:32" ht="15" customHeight="1" thickBot="1" thickTop="1">
      <c r="A467" s="20"/>
      <c r="B467" s="515"/>
      <c r="C467" s="516"/>
      <c r="D467" s="581" t="s">
        <v>50</v>
      </c>
      <c r="E467" s="581"/>
      <c r="F467" s="581"/>
      <c r="G467" s="582">
        <f>SUM(G462:I466)</f>
        <v>32</v>
      </c>
      <c r="H467" s="582"/>
      <c r="I467" s="582"/>
      <c r="J467" s="582">
        <f>SUM(J462:L466)</f>
        <v>87</v>
      </c>
      <c r="K467" s="582"/>
      <c r="L467" s="582"/>
      <c r="M467" s="582">
        <f>SUM(M462:O466)</f>
        <v>72</v>
      </c>
      <c r="N467" s="582"/>
      <c r="O467" s="582"/>
      <c r="P467" s="582">
        <f>SUM(P462:R466)</f>
        <v>72</v>
      </c>
      <c r="Q467" s="582"/>
      <c r="R467" s="582"/>
      <c r="S467" s="582">
        <f>SUM(S462:U466)</f>
        <v>30</v>
      </c>
      <c r="T467" s="582"/>
      <c r="U467" s="582"/>
      <c r="V467" s="582">
        <f>SUM(V462:X466)</f>
        <v>302</v>
      </c>
      <c r="W467" s="582"/>
      <c r="X467" s="582"/>
      <c r="Y467" s="592">
        <f>SUM(Y462:Z466)</f>
        <v>302</v>
      </c>
      <c r="Z467" s="593"/>
      <c r="AA467" s="587"/>
      <c r="AB467" s="587"/>
      <c r="AC467" s="587"/>
      <c r="AD467" s="587"/>
      <c r="AE467" s="588"/>
      <c r="AF467" s="589"/>
    </row>
    <row r="468" spans="1:32" ht="15" customHeight="1">
      <c r="A468" s="20"/>
      <c r="B468" s="511" t="s">
        <v>53</v>
      </c>
      <c r="C468" s="512"/>
      <c r="D468" s="566" t="s">
        <v>238</v>
      </c>
      <c r="E468" s="566"/>
      <c r="F468" s="566"/>
      <c r="G468" s="567">
        <v>6</v>
      </c>
      <c r="H468" s="567"/>
      <c r="I468" s="567"/>
      <c r="J468" s="568">
        <v>15</v>
      </c>
      <c r="K468" s="569"/>
      <c r="L468" s="570"/>
      <c r="M468" s="571">
        <f>SUM(Z340:Z355)</f>
        <v>13</v>
      </c>
      <c r="N468" s="571"/>
      <c r="O468" s="571"/>
      <c r="P468" s="571">
        <f>SUM(AA340:AA355)</f>
        <v>13</v>
      </c>
      <c r="Q468" s="571"/>
      <c r="R468" s="571"/>
      <c r="S468" s="571">
        <f>SUM(AB340:AB355)</f>
        <v>4</v>
      </c>
      <c r="T468" s="571"/>
      <c r="U468" s="571"/>
      <c r="V468" s="571">
        <f>SUM(AD340:AD355)</f>
        <v>29</v>
      </c>
      <c r="W468" s="571"/>
      <c r="X468" s="571"/>
      <c r="Y468" s="568">
        <f>SUM(AE340:AE355)</f>
        <v>29</v>
      </c>
      <c r="Z468" s="570"/>
      <c r="AA468" s="572" t="s">
        <v>62</v>
      </c>
      <c r="AB468" s="572"/>
      <c r="AC468" s="572" t="s">
        <v>231</v>
      </c>
      <c r="AD468" s="572"/>
      <c r="AE468" s="572" t="s">
        <v>106</v>
      </c>
      <c r="AF468" s="573"/>
    </row>
    <row r="469" spans="1:32" ht="15" customHeight="1">
      <c r="A469" s="20"/>
      <c r="B469" s="513"/>
      <c r="C469" s="514"/>
      <c r="D469" s="574" t="s">
        <v>239</v>
      </c>
      <c r="E469" s="574"/>
      <c r="F469" s="574"/>
      <c r="G469" s="575">
        <v>6</v>
      </c>
      <c r="H469" s="575"/>
      <c r="I469" s="575"/>
      <c r="J469" s="576">
        <v>15</v>
      </c>
      <c r="K469" s="577"/>
      <c r="L469" s="578"/>
      <c r="M469" s="571">
        <f>SUM(Z363:Z378)</f>
        <v>13</v>
      </c>
      <c r="N469" s="571"/>
      <c r="O469" s="571"/>
      <c r="P469" s="571">
        <f>SUM(AA363:AA378)</f>
        <v>13</v>
      </c>
      <c r="Q469" s="571"/>
      <c r="R469" s="571"/>
      <c r="S469" s="571">
        <f>SUM(AB363:AB378)</f>
        <v>4</v>
      </c>
      <c r="T469" s="571"/>
      <c r="U469" s="571"/>
      <c r="V469" s="571">
        <f>SUM(AD363:AD378)</f>
        <v>51</v>
      </c>
      <c r="W469" s="571"/>
      <c r="X469" s="571"/>
      <c r="Y469" s="576">
        <f>SUM(AE363:AE378)</f>
        <v>51</v>
      </c>
      <c r="Z469" s="578"/>
      <c r="AA469" s="579" t="s">
        <v>140</v>
      </c>
      <c r="AB469" s="579"/>
      <c r="AC469" s="579" t="s">
        <v>103</v>
      </c>
      <c r="AD469" s="579"/>
      <c r="AE469" s="579" t="s">
        <v>137</v>
      </c>
      <c r="AF469" s="580"/>
    </row>
    <row r="470" spans="1:32" ht="15" customHeight="1">
      <c r="A470" s="20"/>
      <c r="B470" s="513"/>
      <c r="C470" s="514"/>
      <c r="D470" s="574" t="s">
        <v>240</v>
      </c>
      <c r="E470" s="574"/>
      <c r="F470" s="574"/>
      <c r="G470" s="575">
        <v>5</v>
      </c>
      <c r="H470" s="575"/>
      <c r="I470" s="575"/>
      <c r="J470" s="576">
        <v>10</v>
      </c>
      <c r="K470" s="577"/>
      <c r="L470" s="578"/>
      <c r="M470" s="571">
        <f>SUM(Z385:Z400)</f>
        <v>9</v>
      </c>
      <c r="N470" s="571"/>
      <c r="O470" s="571"/>
      <c r="P470" s="571">
        <f>SUM(AA385:AA400)</f>
        <v>9</v>
      </c>
      <c r="Q470" s="571"/>
      <c r="R470" s="571"/>
      <c r="S470" s="571">
        <f>SUM(AB385:AB400)</f>
        <v>2</v>
      </c>
      <c r="T470" s="571"/>
      <c r="U470" s="571"/>
      <c r="V470" s="571">
        <f>SUM(AD385:AD400)</f>
        <v>40</v>
      </c>
      <c r="W470" s="571"/>
      <c r="X470" s="571"/>
      <c r="Y470" s="576">
        <f>SUM(AE385:AE400)</f>
        <v>40</v>
      </c>
      <c r="Z470" s="578"/>
      <c r="AA470" s="579" t="s">
        <v>130</v>
      </c>
      <c r="AB470" s="579"/>
      <c r="AC470" s="579" t="s">
        <v>232</v>
      </c>
      <c r="AD470" s="579"/>
      <c r="AE470" s="579" t="s">
        <v>104</v>
      </c>
      <c r="AF470" s="580"/>
    </row>
    <row r="471" spans="1:32" ht="15" customHeight="1">
      <c r="A471" s="20"/>
      <c r="B471" s="513"/>
      <c r="C471" s="514"/>
      <c r="D471" s="574" t="s">
        <v>241</v>
      </c>
      <c r="E471" s="574"/>
      <c r="F471" s="574"/>
      <c r="G471" s="575">
        <v>5</v>
      </c>
      <c r="H471" s="575"/>
      <c r="I471" s="575"/>
      <c r="J471" s="576">
        <v>10</v>
      </c>
      <c r="K471" s="577"/>
      <c r="L471" s="578"/>
      <c r="M471" s="571">
        <f>SUM(Z407:Z422)</f>
        <v>9</v>
      </c>
      <c r="N471" s="571"/>
      <c r="O471" s="571"/>
      <c r="P471" s="571">
        <f>SUM(AA407:AA422)</f>
        <v>9</v>
      </c>
      <c r="Q471" s="571"/>
      <c r="R471" s="571"/>
      <c r="S471" s="571">
        <f>SUM(AB407:AB422)</f>
        <v>2</v>
      </c>
      <c r="T471" s="571"/>
      <c r="U471" s="571"/>
      <c r="V471" s="571">
        <f>SUM(AD407:AD422)</f>
        <v>59</v>
      </c>
      <c r="W471" s="571"/>
      <c r="X471" s="571"/>
      <c r="Y471" s="576">
        <f>SUM(AE407:AE422)</f>
        <v>59</v>
      </c>
      <c r="Z471" s="578"/>
      <c r="AA471" s="579" t="s">
        <v>134</v>
      </c>
      <c r="AB471" s="579"/>
      <c r="AC471" s="579" t="s">
        <v>233</v>
      </c>
      <c r="AD471" s="579"/>
      <c r="AE471" s="579" t="s">
        <v>126</v>
      </c>
      <c r="AF471" s="580"/>
    </row>
    <row r="472" spans="1:32" ht="15" customHeight="1" thickBot="1">
      <c r="A472" s="20"/>
      <c r="B472" s="513"/>
      <c r="C472" s="514"/>
      <c r="D472" s="583" t="s">
        <v>242</v>
      </c>
      <c r="E472" s="583"/>
      <c r="F472" s="583"/>
      <c r="G472" s="571">
        <v>5</v>
      </c>
      <c r="H472" s="571"/>
      <c r="I472" s="571"/>
      <c r="J472" s="571">
        <v>10</v>
      </c>
      <c r="K472" s="571"/>
      <c r="L472" s="571"/>
      <c r="M472" s="571">
        <f>SUM(Z429:Z444)</f>
        <v>9</v>
      </c>
      <c r="N472" s="571"/>
      <c r="O472" s="571"/>
      <c r="P472" s="571">
        <f>SUM(AA429:AA444)</f>
        <v>9</v>
      </c>
      <c r="Q472" s="571"/>
      <c r="R472" s="571"/>
      <c r="S472" s="571">
        <f>SUM(AB429:AB444)</f>
        <v>2</v>
      </c>
      <c r="T472" s="571"/>
      <c r="U472" s="571"/>
      <c r="V472" s="571">
        <f>SUM(AD429:AD444)</f>
        <v>17</v>
      </c>
      <c r="W472" s="571"/>
      <c r="X472" s="571"/>
      <c r="Y472" s="584">
        <f>SUM(AE429:AE444)</f>
        <v>17</v>
      </c>
      <c r="Z472" s="586"/>
      <c r="AA472" s="590" t="s">
        <v>102</v>
      </c>
      <c r="AB472" s="590"/>
      <c r="AC472" s="590" t="s">
        <v>114</v>
      </c>
      <c r="AD472" s="590"/>
      <c r="AE472" s="590" t="s">
        <v>234</v>
      </c>
      <c r="AF472" s="591"/>
    </row>
    <row r="473" spans="1:32" ht="15" customHeight="1" thickBot="1" thickTop="1">
      <c r="A473" s="20"/>
      <c r="B473" s="515"/>
      <c r="C473" s="516"/>
      <c r="D473" s="581" t="s">
        <v>50</v>
      </c>
      <c r="E473" s="581"/>
      <c r="F473" s="581"/>
      <c r="G473" s="582">
        <f>SUM(G468:I472)</f>
        <v>27</v>
      </c>
      <c r="H473" s="582"/>
      <c r="I473" s="582"/>
      <c r="J473" s="582">
        <f>SUM(J468:L472)</f>
        <v>60</v>
      </c>
      <c r="K473" s="582"/>
      <c r="L473" s="582"/>
      <c r="M473" s="582">
        <f>SUM(M468:O472)</f>
        <v>53</v>
      </c>
      <c r="N473" s="582"/>
      <c r="O473" s="582"/>
      <c r="P473" s="582">
        <f>SUM(P468:R472)</f>
        <v>53</v>
      </c>
      <c r="Q473" s="582"/>
      <c r="R473" s="582"/>
      <c r="S473" s="582">
        <f>SUM(S468:U472)</f>
        <v>14</v>
      </c>
      <c r="T473" s="582"/>
      <c r="U473" s="582"/>
      <c r="V473" s="582">
        <f>SUM(V468:X472)</f>
        <v>196</v>
      </c>
      <c r="W473" s="582"/>
      <c r="X473" s="582"/>
      <c r="Y473" s="592">
        <f>SUM(Y468:Z472)</f>
        <v>196</v>
      </c>
      <c r="Z473" s="593"/>
      <c r="AA473" s="587"/>
      <c r="AB473" s="587"/>
      <c r="AC473" s="587"/>
      <c r="AD473" s="587"/>
      <c r="AE473" s="588"/>
      <c r="AF473" s="589"/>
    </row>
    <row r="474" spans="1:32" ht="33.75" customHeight="1" thickBot="1">
      <c r="A474" s="21"/>
      <c r="B474" s="596" t="s">
        <v>54</v>
      </c>
      <c r="C474" s="597"/>
      <c r="D474" s="597"/>
      <c r="E474" s="597"/>
      <c r="F474" s="598"/>
      <c r="G474" s="595">
        <f>SUM(G455,G461,G467,G473)</f>
        <v>122</v>
      </c>
      <c r="H474" s="595"/>
      <c r="I474" s="595"/>
      <c r="J474" s="595">
        <f>SUM(J455,J461,J467,J473)</f>
        <v>317</v>
      </c>
      <c r="K474" s="595"/>
      <c r="L474" s="595"/>
      <c r="M474" s="595">
        <f>SUM(M455,M461,M467,M473)</f>
        <v>259</v>
      </c>
      <c r="N474" s="595"/>
      <c r="O474" s="595"/>
      <c r="P474" s="595">
        <f>SUM(P455,P461,P467,P473)</f>
        <v>259</v>
      </c>
      <c r="Q474" s="595"/>
      <c r="R474" s="595"/>
      <c r="S474" s="595">
        <f>SUM(S455,S461,S467,S473)</f>
        <v>116</v>
      </c>
      <c r="T474" s="595"/>
      <c r="U474" s="595"/>
      <c r="V474" s="601">
        <f>SUM(V455,V461,V467,V473)</f>
        <v>1018</v>
      </c>
      <c r="W474" s="601"/>
      <c r="X474" s="601"/>
      <c r="Y474" s="602">
        <f>SUM(Y455,Y461,Y467,Y473)</f>
        <v>1018</v>
      </c>
      <c r="Z474" s="603"/>
      <c r="AA474" s="594"/>
      <c r="AB474" s="594"/>
      <c r="AC474" s="594"/>
      <c r="AD474" s="594"/>
      <c r="AE474" s="599"/>
      <c r="AF474" s="600"/>
    </row>
  </sheetData>
  <sheetProtection formatCells="0" formatColumns="0" formatRows="0" insertColumns="0" insertRows="0" deleteColumns="0" deleteRows="0"/>
  <protectedRanges>
    <protectedRange sqref="W208 Y208 Y210 W210 W212 Y212" name="範囲6"/>
    <protectedRange sqref="P91 W119 Y119 Y121 Y123 Y125 Y127 Y129 Y131 W131" name="範囲3"/>
    <protectedRange sqref="W30 Y30 W52 Y52 W74 Y74" name="範囲1"/>
    <protectedRange sqref="W163 Y163 Y165 Y167 Y169 Y171 Y173 Y175 W175 W165 W167 W169 W171 W173" name="範囲4"/>
    <protectedRange sqref="W198 Y198 Y196 Y194 Y192 Y190 Y188 Y186 W186" name="範囲5"/>
    <protectedRange sqref="W386 Y386 Y388 Y390 Y392 Y394 Y396 Y398 W398 W388" name="範囲11"/>
    <protectedRange sqref="AA450:AF474" name="範囲13"/>
    <protectedRange sqref="W230 Y230 Y232 Y234 Y236 Y238 Y240 Y242 W242" name="範囲7_1"/>
    <protectedRange sqref="Y331 W331" name="範囲10_1"/>
    <protectedRange sqref="W264 Y264 Y262 Y260 Y258 Y256 Y254 Y252 W252" name="範囲5_1"/>
    <protectedRange sqref="W275 Y275 Y277 Y279 Y281 Y283 Y285 Y287 W287 W277" name="範囲9_1"/>
    <protectedRange sqref="W97 Y97" name="範囲1_5"/>
    <protectedRange sqref="E8 G8:H8 J8:K8 M8:N8 P8:Q8 S8:T8 H10 K12 N14 Q16 T18 V10 J10:K10 M10:N10 P10:Q10 S10:T10 V12 M12:N12 P12:Q12 S12:T12 V14 P14:Q14 S14:T14 V8" name="範囲1_7"/>
    <protectedRange sqref="E30 G30:H30 J30:K30 M30:N30 P30:Q30 S30:T30 H32 K34 N36 Q38 T40 V32 J32:K32 M32:N32 P32:Q32 S32:T32 V34 M34:N34 P34:Q34 S34:T34 V36 P36:Q36 S36:T36 V30" name="範囲1_8"/>
    <protectedRange sqref="E52 G52:H52 J52:K52 M52:N52 P52:Q52 S52:T52 H54 K56 N58 Q60 T62 V54 J54:K54 M54:N54 P54:Q54 S54:T54 V56 M56:N56 P56:Q56 S56:T56 V58 P58:Q58 S58:T58 V52" name="範囲1_9"/>
    <protectedRange sqref="E74 G74:H74 J74:K74 M74:N74 P74:Q74 S74:T74 H76 K78 N80 Q82 T84 V76 J76:K76 M76:N76 P76:Q76 S76:T76 V78 M78:N78 P78:Q78 S78:T78 V80 P80:Q80 S80:T80 V74" name="範囲1_10"/>
    <protectedRange sqref="T107 V99 J99:K99 M99:N99 P99:Q99 S99:T99 V101 M101:N101 P101:Q101 M97:N97 P97:Q97 S97:T97 H99 K101 N103 Q105 S101:T101 V103 P103:Q103 S103:T103 V97 E97 G97:H97 J97:K97" name="範囲1_11"/>
    <protectedRange sqref="E119 G119:H119 J119:K119 M119:N119 P119:Q119 S119:T119 H121 K123 N125 Q127 T129 V121 J121:K121 M121:N121 P121:Q121 S121:T121 V123 M123:N123 P123:Q123 S123:T123 V125 P125:Q125 S125:T125 V119" name="範囲1_12"/>
    <protectedRange sqref="E141 G141:H141 J141:K141 M141:N141 P141:Q141 S141:T141 H143 K145 N147 Q149 T151 V143 J143:K143 M143:N143 P143:Q143 S143:T143 V145 M145:N145 P145:Q145 S145:T145 V147 P147:Q147 S147:T147 V141" name="範囲1_13"/>
    <protectedRange sqref="E163 G163:H163 J163:K163 M163:N163 P163:Q163 S163:T163 H165 K167 N169 Q171 T173 V165 J165:K165 M165:N165 P165:Q165 S165:T165 V167 M167:N167 P167:Q167 S167:T167 V169 P169:Q169 S169:T169 V163" name="範囲1_14"/>
    <protectedRange sqref="E186 G186:H186 J186:K186 M186:N186 P186:Q186 S186:T186 H188 K190 N192 Q194 T196 V188 J188:K188 M188:N188 P188:Q188 S188:T188 V190 M190:N190 P190:Q190 S190:T190 V192 P192:Q192 S192:T192 V186" name="範囲1_15"/>
    <protectedRange sqref="T218 V210 J210:K210 M210:N210 P210:Q210 S210:T210 V212 M212:N212 P212:Q212 M208:N208 P208:Q208 S208:T208 H210 K212 N214 Q216 S212:T212 V214 P214:Q214 S214:T214 V208 E208 G208:H208 J208:K208" name="範囲1_16"/>
    <protectedRange sqref="E230 G230:H230 J230:K230 M230:N230 P230:Q230 S230:T230 H232 K234 N236 Q238 T240 V232 J232:K232 M232:N232 P232:Q232 S232:T232 V234 M234:N234 P234:Q234 S234:T234 V236 P236:Q236 S236:T236 V230" name="範囲1_17"/>
    <protectedRange sqref="E252 G252:H252 J252:K252 M252:N252 P252:Q252 S252:T252 H254 K256 N258 Q260 T262 V254 J254:K254 M254:N254 P254:Q254 S254:T254 V256 M256:N256 P256:Q256 S256:T256 V258 P258:Q258 S258:T258 V252" name="範囲1_18"/>
    <protectedRange sqref="E275 G275:H275 J275:K275 M275:N275 P275:Q275 S275:T275 H277 K279 N281 Q283 T285 V277 J277:K277 M277:N277 P277:Q277 S277:T277 V279 M279:N279 P279:Q279 S279:T279 V281 P281:Q281 S281:T281 V275" name="範囲1_19"/>
    <protectedRange sqref="E297 G297:H297 J297:K297 M297:N297 P297:Q297 S297:T297 H299 K301 N303 Q305 T307 V299 J299:K299 M299:N299 P299:Q299 S299:T299 V301 M301:N301 P301:Q301 S301:T301 V303 P303:Q303 S303:T303 V297" name="範囲1_20"/>
    <protectedRange sqref="T329 V321 J321:K321 M321:N321 P321:Q321 S321:T321 V323 M323:N323 P323:Q323 M319:N319 P319:Q319 S319:T319 H321 K323 N325 Q327 S323:T323 V325 P325:Q325 S325:T325 V319 E319 G319:H319 J319:K319" name="範囲1_21"/>
    <protectedRange sqref="E341 G341:H341 J341:K341 M341:N341 P341:Q341 S341:T341 H343 K345 N347 Q349 T351 V343 J343:K343 M343:N343 P343:Q343 S343:T343 V345 M345:N345 P345:Q345 S345:T345 V347 P347:Q347 S347:T347 V341" name="範囲1_22"/>
    <protectedRange sqref="E364 G364:H364 J364:K364 M364:N364 P364:Q364 S364:T364 H366 K368 N370 Q372 T374 V366 J366:K366 M366:N366 P366:Q366 S366:T366 V368 M368:N368 P368:Q368 S368:T368 V370 P370:Q370 S370:T370 V364" name="範囲1_23"/>
    <protectedRange sqref="E386 G386:H386 J386:K386 M386:N386 P386:Q386 S386:T386 H388 K390 N392 Q394 T396 V388 J388:K388 M388:N388 P388:Q388 S388:T388 V390 M390:N390 P390:Q390 S390:T390 V392 P392:Q392 S392:T392 V386" name="範囲1_24"/>
    <protectedRange sqref="E408 G408:H408 J408:K408 M408:N408 P408:Q408 S408:T408 H410 K412 N414 Q416 T418 V410 J410:K410 M410:N410 P410:Q410 S410:T410 V412 M412:N412 P412:Q412 S412:T412 V414 P414:Q414 S414:T414 V408" name="範囲1_25"/>
    <protectedRange sqref="T440 V432 J432:K432 M432:N432 P432:Q432 S432:T432 V434 M434:N434 P434:Q434 M430:N430 P430:Q430 S430:T430 H432 K434 N436 Q438 S434:T434 V436 P436:Q436 S436:T436 V430 E430 G430:H430 J430:K430" name="範囲1_26"/>
  </protectedRanges>
  <mergeCells count="3996">
    <mergeCell ref="AE474:AF474"/>
    <mergeCell ref="V473:X473"/>
    <mergeCell ref="Y473:Z473"/>
    <mergeCell ref="AA473:AB473"/>
    <mergeCell ref="AC473:AD473"/>
    <mergeCell ref="AE473:AF473"/>
    <mergeCell ref="V474:X474"/>
    <mergeCell ref="Y474:Z474"/>
    <mergeCell ref="AA474:AB474"/>
    <mergeCell ref="B474:F474"/>
    <mergeCell ref="G474:I474"/>
    <mergeCell ref="J474:L474"/>
    <mergeCell ref="M474:O474"/>
    <mergeCell ref="P474:R474"/>
    <mergeCell ref="Y472:Z472"/>
    <mergeCell ref="S473:U473"/>
    <mergeCell ref="AA472:AB472"/>
    <mergeCell ref="AC472:AD472"/>
    <mergeCell ref="AC474:AD474"/>
    <mergeCell ref="S474:U474"/>
    <mergeCell ref="AE472:AF472"/>
    <mergeCell ref="D473:F473"/>
    <mergeCell ref="G473:I473"/>
    <mergeCell ref="J473:L473"/>
    <mergeCell ref="M473:O473"/>
    <mergeCell ref="P473:R473"/>
    <mergeCell ref="AA471:AB471"/>
    <mergeCell ref="AC471:AD471"/>
    <mergeCell ref="AE471:AF471"/>
    <mergeCell ref="D472:F472"/>
    <mergeCell ref="G472:I472"/>
    <mergeCell ref="J472:L472"/>
    <mergeCell ref="M472:O472"/>
    <mergeCell ref="P472:R472"/>
    <mergeCell ref="S472:U472"/>
    <mergeCell ref="V472:X472"/>
    <mergeCell ref="AC470:AD470"/>
    <mergeCell ref="AE470:AF470"/>
    <mergeCell ref="D471:F471"/>
    <mergeCell ref="G471:I471"/>
    <mergeCell ref="J471:L471"/>
    <mergeCell ref="M471:O471"/>
    <mergeCell ref="P471:R471"/>
    <mergeCell ref="S471:U471"/>
    <mergeCell ref="V471:X471"/>
    <mergeCell ref="Y471:Z471"/>
    <mergeCell ref="AE469:AF469"/>
    <mergeCell ref="D470:F470"/>
    <mergeCell ref="G470:I470"/>
    <mergeCell ref="J470:L470"/>
    <mergeCell ref="M470:O470"/>
    <mergeCell ref="P470:R470"/>
    <mergeCell ref="S470:U470"/>
    <mergeCell ref="V470:X470"/>
    <mergeCell ref="Y470:Z470"/>
    <mergeCell ref="AA470:AB470"/>
    <mergeCell ref="AA469:AB469"/>
    <mergeCell ref="AC469:AD469"/>
    <mergeCell ref="S468:U468"/>
    <mergeCell ref="V468:X468"/>
    <mergeCell ref="Y468:Z468"/>
    <mergeCell ref="AA468:AB468"/>
    <mergeCell ref="AC468:AD468"/>
    <mergeCell ref="S469:U469"/>
    <mergeCell ref="V469:X469"/>
    <mergeCell ref="Y469:Z469"/>
    <mergeCell ref="AE468:AF468"/>
    <mergeCell ref="B468:C473"/>
    <mergeCell ref="D468:F468"/>
    <mergeCell ref="G468:I468"/>
    <mergeCell ref="J468:L468"/>
    <mergeCell ref="M468:O468"/>
    <mergeCell ref="P468:R468"/>
    <mergeCell ref="D469:F469"/>
    <mergeCell ref="G469:I469"/>
    <mergeCell ref="J469:L469"/>
    <mergeCell ref="M469:O469"/>
    <mergeCell ref="S467:U467"/>
    <mergeCell ref="V467:X467"/>
    <mergeCell ref="Y467:Z467"/>
    <mergeCell ref="P467:R467"/>
    <mergeCell ref="P469:R469"/>
    <mergeCell ref="AA467:AB467"/>
    <mergeCell ref="AC467:AD467"/>
    <mergeCell ref="AE467:AF467"/>
    <mergeCell ref="V466:X466"/>
    <mergeCell ref="Y466:Z466"/>
    <mergeCell ref="AA466:AB466"/>
    <mergeCell ref="AC466:AD466"/>
    <mergeCell ref="AE466:AF466"/>
    <mergeCell ref="D467:F467"/>
    <mergeCell ref="G467:I467"/>
    <mergeCell ref="J467:L467"/>
    <mergeCell ref="M467:O467"/>
    <mergeCell ref="D466:F466"/>
    <mergeCell ref="G466:I466"/>
    <mergeCell ref="J466:L466"/>
    <mergeCell ref="M466:O466"/>
    <mergeCell ref="P466:R466"/>
    <mergeCell ref="S466:U466"/>
    <mergeCell ref="AA464:AB464"/>
    <mergeCell ref="AC464:AD464"/>
    <mergeCell ref="Y465:Z465"/>
    <mergeCell ref="AA465:AB465"/>
    <mergeCell ref="AC465:AD465"/>
    <mergeCell ref="S464:U464"/>
    <mergeCell ref="V464:X464"/>
    <mergeCell ref="Y464:Z464"/>
    <mergeCell ref="AE464:AF464"/>
    <mergeCell ref="D465:F465"/>
    <mergeCell ref="G465:I465"/>
    <mergeCell ref="J465:L465"/>
    <mergeCell ref="M465:O465"/>
    <mergeCell ref="P465:R465"/>
    <mergeCell ref="S465:U465"/>
    <mergeCell ref="V465:X465"/>
    <mergeCell ref="AE465:AF465"/>
    <mergeCell ref="V463:X463"/>
    <mergeCell ref="Y463:Z463"/>
    <mergeCell ref="AA463:AB463"/>
    <mergeCell ref="AC463:AD463"/>
    <mergeCell ref="AE463:AF463"/>
    <mergeCell ref="D464:F464"/>
    <mergeCell ref="G464:I464"/>
    <mergeCell ref="J464:L464"/>
    <mergeCell ref="M464:O464"/>
    <mergeCell ref="P464:R464"/>
    <mergeCell ref="Y462:Z462"/>
    <mergeCell ref="AA462:AB462"/>
    <mergeCell ref="AC462:AD462"/>
    <mergeCell ref="AE462:AF462"/>
    <mergeCell ref="D463:F463"/>
    <mergeCell ref="G463:I463"/>
    <mergeCell ref="J463:L463"/>
    <mergeCell ref="M463:O463"/>
    <mergeCell ref="P463:R463"/>
    <mergeCell ref="S463:U463"/>
    <mergeCell ref="AC461:AD461"/>
    <mergeCell ref="AE461:AF461"/>
    <mergeCell ref="B462:C467"/>
    <mergeCell ref="D462:F462"/>
    <mergeCell ref="G462:I462"/>
    <mergeCell ref="J462:L462"/>
    <mergeCell ref="M462:O462"/>
    <mergeCell ref="P462:R462"/>
    <mergeCell ref="S462:U462"/>
    <mergeCell ref="V462:X462"/>
    <mergeCell ref="M461:O461"/>
    <mergeCell ref="P461:R461"/>
    <mergeCell ref="S461:U461"/>
    <mergeCell ref="V461:X461"/>
    <mergeCell ref="Y461:Z461"/>
    <mergeCell ref="AA461:AB461"/>
    <mergeCell ref="Y460:Z460"/>
    <mergeCell ref="AA460:AB460"/>
    <mergeCell ref="AC460:AD460"/>
    <mergeCell ref="AC459:AF459"/>
    <mergeCell ref="D460:F460"/>
    <mergeCell ref="G460:I460"/>
    <mergeCell ref="J460:L460"/>
    <mergeCell ref="M460:O460"/>
    <mergeCell ref="P460:R460"/>
    <mergeCell ref="S460:U460"/>
    <mergeCell ref="V460:X460"/>
    <mergeCell ref="AE460:AF460"/>
    <mergeCell ref="AC458:AD458"/>
    <mergeCell ref="AE458:AF458"/>
    <mergeCell ref="D459:F459"/>
    <mergeCell ref="G459:I459"/>
    <mergeCell ref="J459:L459"/>
    <mergeCell ref="M459:O459"/>
    <mergeCell ref="P459:R459"/>
    <mergeCell ref="V459:X459"/>
    <mergeCell ref="AE457:AF457"/>
    <mergeCell ref="D458:F458"/>
    <mergeCell ref="G458:I458"/>
    <mergeCell ref="J458:L458"/>
    <mergeCell ref="M458:O458"/>
    <mergeCell ref="P458:R458"/>
    <mergeCell ref="S458:U458"/>
    <mergeCell ref="V458:X458"/>
    <mergeCell ref="P457:R457"/>
    <mergeCell ref="M457:O457"/>
    <mergeCell ref="Y459:Z459"/>
    <mergeCell ref="AC457:AD457"/>
    <mergeCell ref="Y458:Z458"/>
    <mergeCell ref="AA458:AB458"/>
    <mergeCell ref="S459:U459"/>
    <mergeCell ref="AA459:AB459"/>
    <mergeCell ref="AA456:AB456"/>
    <mergeCell ref="AC456:AD456"/>
    <mergeCell ref="AA457:AB457"/>
    <mergeCell ref="S457:U457"/>
    <mergeCell ref="V457:X457"/>
    <mergeCell ref="Y457:Z457"/>
    <mergeCell ref="B456:C461"/>
    <mergeCell ref="D456:F456"/>
    <mergeCell ref="G456:I456"/>
    <mergeCell ref="J456:L456"/>
    <mergeCell ref="D457:F457"/>
    <mergeCell ref="G457:I457"/>
    <mergeCell ref="J457:L457"/>
    <mergeCell ref="D461:F461"/>
    <mergeCell ref="G461:I461"/>
    <mergeCell ref="J461:L461"/>
    <mergeCell ref="S455:U455"/>
    <mergeCell ref="V455:X455"/>
    <mergeCell ref="Y455:Z455"/>
    <mergeCell ref="P455:R455"/>
    <mergeCell ref="AE456:AF456"/>
    <mergeCell ref="M456:O456"/>
    <mergeCell ref="P456:R456"/>
    <mergeCell ref="S456:U456"/>
    <mergeCell ref="V456:X456"/>
    <mergeCell ref="Y456:Z456"/>
    <mergeCell ref="AC452:AD452"/>
    <mergeCell ref="Y452:Z452"/>
    <mergeCell ref="M455:O455"/>
    <mergeCell ref="AA455:AB455"/>
    <mergeCell ref="AC455:AD455"/>
    <mergeCell ref="AE455:AF455"/>
    <mergeCell ref="M454:O454"/>
    <mergeCell ref="Y453:Z453"/>
    <mergeCell ref="AA453:AB453"/>
    <mergeCell ref="AC453:AD453"/>
    <mergeCell ref="S453:U453"/>
    <mergeCell ref="V453:X453"/>
    <mergeCell ref="AE453:AF453"/>
    <mergeCell ref="AA454:AB454"/>
    <mergeCell ref="AC454:AD454"/>
    <mergeCell ref="P454:R454"/>
    <mergeCell ref="S454:U454"/>
    <mergeCell ref="V454:X454"/>
    <mergeCell ref="Y454:Z454"/>
    <mergeCell ref="AE454:AF454"/>
    <mergeCell ref="AE451:AF451"/>
    <mergeCell ref="D452:F452"/>
    <mergeCell ref="G452:I452"/>
    <mergeCell ref="J452:L452"/>
    <mergeCell ref="M452:O452"/>
    <mergeCell ref="P452:R452"/>
    <mergeCell ref="S452:U452"/>
    <mergeCell ref="V452:X452"/>
    <mergeCell ref="AE452:AF452"/>
    <mergeCell ref="AA452:AB452"/>
    <mergeCell ref="AE450:AF450"/>
    <mergeCell ref="D451:F451"/>
    <mergeCell ref="G451:I451"/>
    <mergeCell ref="J451:L451"/>
    <mergeCell ref="M451:O451"/>
    <mergeCell ref="P451:R451"/>
    <mergeCell ref="S451:U451"/>
    <mergeCell ref="V451:X451"/>
    <mergeCell ref="Y451:Z451"/>
    <mergeCell ref="AA451:AB451"/>
    <mergeCell ref="V449:X449"/>
    <mergeCell ref="Y449:Z449"/>
    <mergeCell ref="AA449:AB449"/>
    <mergeCell ref="AC449:AD449"/>
    <mergeCell ref="P450:R450"/>
    <mergeCell ref="S450:U450"/>
    <mergeCell ref="V450:X450"/>
    <mergeCell ref="Y450:Z450"/>
    <mergeCell ref="P449:R449"/>
    <mergeCell ref="S449:U449"/>
    <mergeCell ref="J455:L455"/>
    <mergeCell ref="M450:O450"/>
    <mergeCell ref="AA450:AB450"/>
    <mergeCell ref="AC450:AD450"/>
    <mergeCell ref="AC451:AD451"/>
    <mergeCell ref="D453:F453"/>
    <mergeCell ref="G453:I453"/>
    <mergeCell ref="J453:L453"/>
    <mergeCell ref="M453:O453"/>
    <mergeCell ref="P453:R453"/>
    <mergeCell ref="AE449:AF449"/>
    <mergeCell ref="B450:C455"/>
    <mergeCell ref="D450:F450"/>
    <mergeCell ref="G450:I450"/>
    <mergeCell ref="J450:L450"/>
    <mergeCell ref="D454:F454"/>
    <mergeCell ref="G454:I454"/>
    <mergeCell ref="J454:L454"/>
    <mergeCell ref="D455:F455"/>
    <mergeCell ref="G455:I455"/>
    <mergeCell ref="AJ443:AJ444"/>
    <mergeCell ref="AK443:AK444"/>
    <mergeCell ref="AG443:AG444"/>
    <mergeCell ref="AI443:AI444"/>
    <mergeCell ref="AC446:AF446"/>
    <mergeCell ref="B449:C449"/>
    <mergeCell ref="D449:F449"/>
    <mergeCell ref="G449:I449"/>
    <mergeCell ref="J449:L449"/>
    <mergeCell ref="M449:O449"/>
    <mergeCell ref="W443:Y444"/>
    <mergeCell ref="Z443:Z444"/>
    <mergeCell ref="AA443:AA444"/>
    <mergeCell ref="AB443:AB444"/>
    <mergeCell ref="AE443:AE444"/>
    <mergeCell ref="AF443:AF444"/>
    <mergeCell ref="AC443:AC444"/>
    <mergeCell ref="AD443:AD444"/>
    <mergeCell ref="A443:A444"/>
    <mergeCell ref="B443:D443"/>
    <mergeCell ref="E443:G443"/>
    <mergeCell ref="H443:J443"/>
    <mergeCell ref="K443:M443"/>
    <mergeCell ref="N443:P443"/>
    <mergeCell ref="AG441:AG442"/>
    <mergeCell ref="AI441:AI442"/>
    <mergeCell ref="AJ441:AJ442"/>
    <mergeCell ref="AK441:AK442"/>
    <mergeCell ref="Q443:S443"/>
    <mergeCell ref="T443:V443"/>
    <mergeCell ref="W441:Y441"/>
    <mergeCell ref="Z441:Z442"/>
    <mergeCell ref="AA441:AA442"/>
    <mergeCell ref="AB441:AB442"/>
    <mergeCell ref="K441:M441"/>
    <mergeCell ref="N441:P441"/>
    <mergeCell ref="Q441:S441"/>
    <mergeCell ref="T441:V442"/>
    <mergeCell ref="AE441:AE442"/>
    <mergeCell ref="AF441:AF442"/>
    <mergeCell ref="AC441:AC442"/>
    <mergeCell ref="AD441:AD442"/>
    <mergeCell ref="A441:A442"/>
    <mergeCell ref="B441:D441"/>
    <mergeCell ref="E441:G441"/>
    <mergeCell ref="H441:J441"/>
    <mergeCell ref="AE439:AE440"/>
    <mergeCell ref="AF439:AF440"/>
    <mergeCell ref="AC439:AC440"/>
    <mergeCell ref="AD439:AD440"/>
    <mergeCell ref="A439:A440"/>
    <mergeCell ref="B439:D439"/>
    <mergeCell ref="AJ439:AJ440"/>
    <mergeCell ref="AK439:AK440"/>
    <mergeCell ref="AG439:AG440"/>
    <mergeCell ref="AI439:AI440"/>
    <mergeCell ref="Q439:S440"/>
    <mergeCell ref="T439:V439"/>
    <mergeCell ref="W439:Y439"/>
    <mergeCell ref="Z439:Z440"/>
    <mergeCell ref="AA439:AA440"/>
    <mergeCell ref="AB439:AB440"/>
    <mergeCell ref="E439:G439"/>
    <mergeCell ref="H439:J439"/>
    <mergeCell ref="K439:M439"/>
    <mergeCell ref="N439:P439"/>
    <mergeCell ref="AE437:AE438"/>
    <mergeCell ref="AF437:AF438"/>
    <mergeCell ref="W437:Y437"/>
    <mergeCell ref="Z437:Z438"/>
    <mergeCell ref="AA437:AA438"/>
    <mergeCell ref="AB437:AB438"/>
    <mergeCell ref="AC437:AC438"/>
    <mergeCell ref="AD437:AD438"/>
    <mergeCell ref="AG437:AG438"/>
    <mergeCell ref="AI437:AI438"/>
    <mergeCell ref="AJ437:AJ438"/>
    <mergeCell ref="AK437:AK438"/>
    <mergeCell ref="K437:M437"/>
    <mergeCell ref="N437:P438"/>
    <mergeCell ref="Q437:S437"/>
    <mergeCell ref="T437:V437"/>
    <mergeCell ref="A437:A438"/>
    <mergeCell ref="B437:D437"/>
    <mergeCell ref="E437:G437"/>
    <mergeCell ref="H437:J437"/>
    <mergeCell ref="AE435:AE436"/>
    <mergeCell ref="AF435:AF436"/>
    <mergeCell ref="AJ435:AJ436"/>
    <mergeCell ref="AK435:AK436"/>
    <mergeCell ref="AG435:AG436"/>
    <mergeCell ref="AI435:AI436"/>
    <mergeCell ref="Q435:S435"/>
    <mergeCell ref="T435:V435"/>
    <mergeCell ref="W435:Y435"/>
    <mergeCell ref="Z435:Z436"/>
    <mergeCell ref="AA435:AA436"/>
    <mergeCell ref="AB435:AB436"/>
    <mergeCell ref="A435:A436"/>
    <mergeCell ref="B435:D435"/>
    <mergeCell ref="E435:G435"/>
    <mergeCell ref="H435:J435"/>
    <mergeCell ref="K435:M436"/>
    <mergeCell ref="N435:P435"/>
    <mergeCell ref="AA433:AA434"/>
    <mergeCell ref="AB433:AB434"/>
    <mergeCell ref="AC433:AC434"/>
    <mergeCell ref="AD433:AD434"/>
    <mergeCell ref="AC435:AC436"/>
    <mergeCell ref="AD435:AD436"/>
    <mergeCell ref="AG433:AG434"/>
    <mergeCell ref="AI433:AI434"/>
    <mergeCell ref="AJ433:AJ434"/>
    <mergeCell ref="AK433:AK434"/>
    <mergeCell ref="K433:M433"/>
    <mergeCell ref="N433:P433"/>
    <mergeCell ref="Q433:S433"/>
    <mergeCell ref="T433:V433"/>
    <mergeCell ref="AE433:AE434"/>
    <mergeCell ref="AF433:AF434"/>
    <mergeCell ref="A433:A434"/>
    <mergeCell ref="B433:D433"/>
    <mergeCell ref="E433:G433"/>
    <mergeCell ref="H433:J434"/>
    <mergeCell ref="AE431:AE432"/>
    <mergeCell ref="AF431:AF432"/>
    <mergeCell ref="AC431:AC432"/>
    <mergeCell ref="AD431:AD432"/>
    <mergeCell ref="W433:Y433"/>
    <mergeCell ref="Z433:Z434"/>
    <mergeCell ref="AJ431:AJ432"/>
    <mergeCell ref="AK431:AK432"/>
    <mergeCell ref="AG431:AG432"/>
    <mergeCell ref="AI431:AI432"/>
    <mergeCell ref="Q431:S431"/>
    <mergeCell ref="T431:V431"/>
    <mergeCell ref="W431:Y431"/>
    <mergeCell ref="Z431:Z432"/>
    <mergeCell ref="AA431:AA432"/>
    <mergeCell ref="AB431:AB432"/>
    <mergeCell ref="AB429:AB430"/>
    <mergeCell ref="AC429:AC430"/>
    <mergeCell ref="AD429:AD430"/>
    <mergeCell ref="A431:A432"/>
    <mergeCell ref="B431:D431"/>
    <mergeCell ref="E431:G432"/>
    <mergeCell ref="H431:J431"/>
    <mergeCell ref="AI429:AI430"/>
    <mergeCell ref="AJ429:AJ430"/>
    <mergeCell ref="AK429:AK430"/>
    <mergeCell ref="K431:M431"/>
    <mergeCell ref="N431:P431"/>
    <mergeCell ref="AE429:AE430"/>
    <mergeCell ref="AF429:AF430"/>
    <mergeCell ref="W429:Y429"/>
    <mergeCell ref="Z429:Z430"/>
    <mergeCell ref="AA429:AA430"/>
    <mergeCell ref="AK427:AK428"/>
    <mergeCell ref="A429:A430"/>
    <mergeCell ref="B429:D430"/>
    <mergeCell ref="E429:G429"/>
    <mergeCell ref="H429:J429"/>
    <mergeCell ref="K429:M429"/>
    <mergeCell ref="N429:P429"/>
    <mergeCell ref="Q429:S429"/>
    <mergeCell ref="T429:V429"/>
    <mergeCell ref="AG429:AG430"/>
    <mergeCell ref="AD427:AD428"/>
    <mergeCell ref="AE427:AE428"/>
    <mergeCell ref="AF427:AF428"/>
    <mergeCell ref="AJ427:AJ428"/>
    <mergeCell ref="Z427:Z428"/>
    <mergeCell ref="AA427:AA428"/>
    <mergeCell ref="AB427:AB428"/>
    <mergeCell ref="AC427:AC428"/>
    <mergeCell ref="A427:A428"/>
    <mergeCell ref="B427:D428"/>
    <mergeCell ref="E427:G428"/>
    <mergeCell ref="H427:J428"/>
    <mergeCell ref="AJ421:AJ422"/>
    <mergeCell ref="AK421:AK422"/>
    <mergeCell ref="AC421:AC422"/>
    <mergeCell ref="AD421:AD422"/>
    <mergeCell ref="AE421:AE422"/>
    <mergeCell ref="AF421:AF422"/>
    <mergeCell ref="AG421:AG422"/>
    <mergeCell ref="AI421:AI422"/>
    <mergeCell ref="AI425:AK425"/>
    <mergeCell ref="P426:S426"/>
    <mergeCell ref="V426:X426"/>
    <mergeCell ref="K427:M428"/>
    <mergeCell ref="N427:P428"/>
    <mergeCell ref="AG427:AG428"/>
    <mergeCell ref="AI427:AI428"/>
    <mergeCell ref="Q427:S428"/>
    <mergeCell ref="T427:V428"/>
    <mergeCell ref="W427:Y428"/>
    <mergeCell ref="W421:Y422"/>
    <mergeCell ref="Z421:Z422"/>
    <mergeCell ref="C424:D424"/>
    <mergeCell ref="H424:K424"/>
    <mergeCell ref="K421:M421"/>
    <mergeCell ref="N421:P421"/>
    <mergeCell ref="Q421:S421"/>
    <mergeCell ref="T421:V421"/>
    <mergeCell ref="A421:A422"/>
    <mergeCell ref="B421:D421"/>
    <mergeCell ref="E421:G421"/>
    <mergeCell ref="H421:J421"/>
    <mergeCell ref="AG419:AG420"/>
    <mergeCell ref="AI419:AI420"/>
    <mergeCell ref="AA421:AA422"/>
    <mergeCell ref="AB421:AB422"/>
    <mergeCell ref="K419:M419"/>
    <mergeCell ref="N419:P419"/>
    <mergeCell ref="A419:A420"/>
    <mergeCell ref="B419:D419"/>
    <mergeCell ref="E419:G419"/>
    <mergeCell ref="H419:J419"/>
    <mergeCell ref="AJ419:AJ420"/>
    <mergeCell ref="AK419:AK420"/>
    <mergeCell ref="W419:Y419"/>
    <mergeCell ref="Z419:Z420"/>
    <mergeCell ref="AA419:AA420"/>
    <mergeCell ref="AB419:AB420"/>
    <mergeCell ref="AJ417:AJ418"/>
    <mergeCell ref="AK417:AK418"/>
    <mergeCell ref="AG417:AG418"/>
    <mergeCell ref="AI417:AI418"/>
    <mergeCell ref="Q419:S419"/>
    <mergeCell ref="T419:V420"/>
    <mergeCell ref="AC419:AC420"/>
    <mergeCell ref="AD419:AD420"/>
    <mergeCell ref="AE419:AE420"/>
    <mergeCell ref="AF419:AF420"/>
    <mergeCell ref="W417:Y417"/>
    <mergeCell ref="Z417:Z418"/>
    <mergeCell ref="AA417:AA418"/>
    <mergeCell ref="AB417:AB418"/>
    <mergeCell ref="AE417:AE418"/>
    <mergeCell ref="AF417:AF418"/>
    <mergeCell ref="AC417:AC418"/>
    <mergeCell ref="AD417:AD418"/>
    <mergeCell ref="A417:A418"/>
    <mergeCell ref="B417:D417"/>
    <mergeCell ref="E417:G417"/>
    <mergeCell ref="H417:J417"/>
    <mergeCell ref="K417:M417"/>
    <mergeCell ref="N417:P417"/>
    <mergeCell ref="AG415:AG416"/>
    <mergeCell ref="AI415:AI416"/>
    <mergeCell ref="AJ415:AJ416"/>
    <mergeCell ref="AK415:AK416"/>
    <mergeCell ref="Q417:S418"/>
    <mergeCell ref="T417:V417"/>
    <mergeCell ref="W415:Y415"/>
    <mergeCell ref="Z415:Z416"/>
    <mergeCell ref="AA415:AA416"/>
    <mergeCell ref="AB415:AB416"/>
    <mergeCell ref="K415:M415"/>
    <mergeCell ref="N415:P416"/>
    <mergeCell ref="Q415:S415"/>
    <mergeCell ref="T415:V415"/>
    <mergeCell ref="AE415:AE416"/>
    <mergeCell ref="AF415:AF416"/>
    <mergeCell ref="AC415:AC416"/>
    <mergeCell ref="AD415:AD416"/>
    <mergeCell ref="A415:A416"/>
    <mergeCell ref="B415:D415"/>
    <mergeCell ref="E415:G415"/>
    <mergeCell ref="H415:J415"/>
    <mergeCell ref="AE413:AE414"/>
    <mergeCell ref="AF413:AF414"/>
    <mergeCell ref="AC413:AC414"/>
    <mergeCell ref="AD413:AD414"/>
    <mergeCell ref="A413:A414"/>
    <mergeCell ref="B413:D413"/>
    <mergeCell ref="AJ413:AJ414"/>
    <mergeCell ref="AK413:AK414"/>
    <mergeCell ref="AG413:AG414"/>
    <mergeCell ref="AI413:AI414"/>
    <mergeCell ref="Q413:S413"/>
    <mergeCell ref="T413:V413"/>
    <mergeCell ref="W413:Y413"/>
    <mergeCell ref="Z413:Z414"/>
    <mergeCell ref="AA413:AA414"/>
    <mergeCell ref="AB413:AB414"/>
    <mergeCell ref="AI411:AI412"/>
    <mergeCell ref="AJ411:AJ412"/>
    <mergeCell ref="AK411:AK412"/>
    <mergeCell ref="E413:G413"/>
    <mergeCell ref="H413:J413"/>
    <mergeCell ref="K413:M414"/>
    <mergeCell ref="N413:P413"/>
    <mergeCell ref="AE411:AE412"/>
    <mergeCell ref="AF411:AF412"/>
    <mergeCell ref="W411:Y411"/>
    <mergeCell ref="A411:A412"/>
    <mergeCell ref="B411:D411"/>
    <mergeCell ref="E411:G411"/>
    <mergeCell ref="H411:J412"/>
    <mergeCell ref="AC411:AC412"/>
    <mergeCell ref="AD411:AD412"/>
    <mergeCell ref="Z411:Z412"/>
    <mergeCell ref="AA411:AA412"/>
    <mergeCell ref="AB411:AB412"/>
    <mergeCell ref="AF409:AF410"/>
    <mergeCell ref="AJ409:AJ410"/>
    <mergeCell ref="AK409:AK410"/>
    <mergeCell ref="AG409:AG410"/>
    <mergeCell ref="AI409:AI410"/>
    <mergeCell ref="K411:M411"/>
    <mergeCell ref="N411:P411"/>
    <mergeCell ref="Q411:S411"/>
    <mergeCell ref="T411:V411"/>
    <mergeCell ref="AG411:AG412"/>
    <mergeCell ref="Z409:Z410"/>
    <mergeCell ref="AA409:AA410"/>
    <mergeCell ref="AB409:AB410"/>
    <mergeCell ref="AE409:AE410"/>
    <mergeCell ref="AC409:AC410"/>
    <mergeCell ref="AD409:AD410"/>
    <mergeCell ref="AB407:AB408"/>
    <mergeCell ref="AC407:AC408"/>
    <mergeCell ref="AD407:AD408"/>
    <mergeCell ref="A409:A410"/>
    <mergeCell ref="B409:D409"/>
    <mergeCell ref="E409:G410"/>
    <mergeCell ref="H409:J409"/>
    <mergeCell ref="Q409:S409"/>
    <mergeCell ref="T409:V409"/>
    <mergeCell ref="W409:Y409"/>
    <mergeCell ref="AI407:AI408"/>
    <mergeCell ref="AJ407:AJ408"/>
    <mergeCell ref="AK407:AK408"/>
    <mergeCell ref="K409:M409"/>
    <mergeCell ref="N409:P409"/>
    <mergeCell ref="AE407:AE408"/>
    <mergeCell ref="AF407:AF408"/>
    <mergeCell ref="W407:Y407"/>
    <mergeCell ref="Z407:Z408"/>
    <mergeCell ref="AA407:AA408"/>
    <mergeCell ref="AK405:AK406"/>
    <mergeCell ref="A407:A408"/>
    <mergeCell ref="B407:D408"/>
    <mergeCell ref="E407:G407"/>
    <mergeCell ref="H407:J407"/>
    <mergeCell ref="K407:M407"/>
    <mergeCell ref="N407:P407"/>
    <mergeCell ref="Q407:S407"/>
    <mergeCell ref="T407:V407"/>
    <mergeCell ref="AG407:AG408"/>
    <mergeCell ref="AD405:AD406"/>
    <mergeCell ref="AE405:AE406"/>
    <mergeCell ref="AF405:AF406"/>
    <mergeCell ref="AJ405:AJ406"/>
    <mergeCell ref="Z405:Z406"/>
    <mergeCell ref="AA405:AA406"/>
    <mergeCell ref="AB405:AB406"/>
    <mergeCell ref="AC405:AC406"/>
    <mergeCell ref="A405:A406"/>
    <mergeCell ref="B405:D406"/>
    <mergeCell ref="E405:G406"/>
    <mergeCell ref="H405:J406"/>
    <mergeCell ref="AJ399:AJ400"/>
    <mergeCell ref="AK399:AK400"/>
    <mergeCell ref="AC399:AC400"/>
    <mergeCell ref="AD399:AD400"/>
    <mergeCell ref="AE399:AE400"/>
    <mergeCell ref="AF399:AF400"/>
    <mergeCell ref="AG399:AG400"/>
    <mergeCell ref="AI399:AI400"/>
    <mergeCell ref="AI403:AK403"/>
    <mergeCell ref="P404:S404"/>
    <mergeCell ref="V404:X404"/>
    <mergeCell ref="K405:M406"/>
    <mergeCell ref="N405:P406"/>
    <mergeCell ref="AG405:AG406"/>
    <mergeCell ref="AI405:AI406"/>
    <mergeCell ref="Q405:S406"/>
    <mergeCell ref="T405:V406"/>
    <mergeCell ref="W405:Y406"/>
    <mergeCell ref="W399:Y400"/>
    <mergeCell ref="Z399:Z400"/>
    <mergeCell ref="C402:D402"/>
    <mergeCell ref="H402:K402"/>
    <mergeCell ref="K399:M399"/>
    <mergeCell ref="N399:P399"/>
    <mergeCell ref="Q399:S399"/>
    <mergeCell ref="T399:V399"/>
    <mergeCell ref="A399:A400"/>
    <mergeCell ref="B399:D399"/>
    <mergeCell ref="E399:G399"/>
    <mergeCell ref="H399:J399"/>
    <mergeCell ref="AG397:AG398"/>
    <mergeCell ref="AI397:AI398"/>
    <mergeCell ref="AA399:AA400"/>
    <mergeCell ref="AB399:AB400"/>
    <mergeCell ref="K397:M397"/>
    <mergeCell ref="N397:P397"/>
    <mergeCell ref="A397:A398"/>
    <mergeCell ref="B397:D397"/>
    <mergeCell ref="E397:G397"/>
    <mergeCell ref="H397:J397"/>
    <mergeCell ref="AJ397:AJ398"/>
    <mergeCell ref="AK397:AK398"/>
    <mergeCell ref="W397:Y397"/>
    <mergeCell ref="Z397:Z398"/>
    <mergeCell ref="AA397:AA398"/>
    <mergeCell ref="AB397:AB398"/>
    <mergeCell ref="AJ395:AJ396"/>
    <mergeCell ref="AK395:AK396"/>
    <mergeCell ref="AG395:AG396"/>
    <mergeCell ref="AI395:AI396"/>
    <mergeCell ref="Q397:S397"/>
    <mergeCell ref="T397:V398"/>
    <mergeCell ref="AC397:AC398"/>
    <mergeCell ref="AD397:AD398"/>
    <mergeCell ref="AE397:AE398"/>
    <mergeCell ref="AF397:AF398"/>
    <mergeCell ref="W395:Y395"/>
    <mergeCell ref="Z395:Z396"/>
    <mergeCell ref="AA395:AA396"/>
    <mergeCell ref="AB395:AB396"/>
    <mergeCell ref="AE395:AE396"/>
    <mergeCell ref="AF395:AF396"/>
    <mergeCell ref="AC395:AC396"/>
    <mergeCell ref="AD395:AD396"/>
    <mergeCell ref="A395:A396"/>
    <mergeCell ref="B395:D395"/>
    <mergeCell ref="E395:G395"/>
    <mergeCell ref="H395:J395"/>
    <mergeCell ref="K395:M395"/>
    <mergeCell ref="N395:P395"/>
    <mergeCell ref="AG393:AG394"/>
    <mergeCell ref="AI393:AI394"/>
    <mergeCell ref="AJ393:AJ394"/>
    <mergeCell ref="AK393:AK394"/>
    <mergeCell ref="Q395:S396"/>
    <mergeCell ref="T395:V395"/>
    <mergeCell ref="W393:Y393"/>
    <mergeCell ref="Z393:Z394"/>
    <mergeCell ref="AA393:AA394"/>
    <mergeCell ref="AB393:AB394"/>
    <mergeCell ref="K393:M393"/>
    <mergeCell ref="N393:P394"/>
    <mergeCell ref="Q393:S393"/>
    <mergeCell ref="T393:V393"/>
    <mergeCell ref="AE393:AE394"/>
    <mergeCell ref="AF393:AF394"/>
    <mergeCell ref="AC393:AC394"/>
    <mergeCell ref="AD393:AD394"/>
    <mergeCell ref="A393:A394"/>
    <mergeCell ref="B393:D393"/>
    <mergeCell ref="E393:G393"/>
    <mergeCell ref="H393:J393"/>
    <mergeCell ref="AE391:AE392"/>
    <mergeCell ref="AF391:AF392"/>
    <mergeCell ref="AC391:AC392"/>
    <mergeCell ref="AD391:AD392"/>
    <mergeCell ref="A391:A392"/>
    <mergeCell ref="B391:D391"/>
    <mergeCell ref="AJ391:AJ392"/>
    <mergeCell ref="AK391:AK392"/>
    <mergeCell ref="AG391:AG392"/>
    <mergeCell ref="AI391:AI392"/>
    <mergeCell ref="Q391:S391"/>
    <mergeCell ref="T391:V391"/>
    <mergeCell ref="W391:Y391"/>
    <mergeCell ref="Z391:Z392"/>
    <mergeCell ref="AA391:AA392"/>
    <mergeCell ref="AB391:AB392"/>
    <mergeCell ref="AI389:AI390"/>
    <mergeCell ref="AJ389:AJ390"/>
    <mergeCell ref="AK389:AK390"/>
    <mergeCell ref="E391:G391"/>
    <mergeCell ref="H391:J391"/>
    <mergeCell ref="K391:M392"/>
    <mergeCell ref="N391:P391"/>
    <mergeCell ref="AE389:AE390"/>
    <mergeCell ref="AF389:AF390"/>
    <mergeCell ref="W389:Y389"/>
    <mergeCell ref="A389:A390"/>
    <mergeCell ref="B389:D389"/>
    <mergeCell ref="E389:G389"/>
    <mergeCell ref="H389:J390"/>
    <mergeCell ref="AC389:AC390"/>
    <mergeCell ref="AD389:AD390"/>
    <mergeCell ref="Z389:Z390"/>
    <mergeCell ref="AA389:AA390"/>
    <mergeCell ref="AB389:AB390"/>
    <mergeCell ref="AF387:AF388"/>
    <mergeCell ref="AJ387:AJ388"/>
    <mergeCell ref="AK387:AK388"/>
    <mergeCell ref="AG387:AG388"/>
    <mergeCell ref="AI387:AI388"/>
    <mergeCell ref="K389:M389"/>
    <mergeCell ref="N389:P389"/>
    <mergeCell ref="Q389:S389"/>
    <mergeCell ref="T389:V389"/>
    <mergeCell ref="AG389:AG390"/>
    <mergeCell ref="Z387:Z388"/>
    <mergeCell ref="AA387:AA388"/>
    <mergeCell ref="AB387:AB388"/>
    <mergeCell ref="AE387:AE388"/>
    <mergeCell ref="AC387:AC388"/>
    <mergeCell ref="AD387:AD388"/>
    <mergeCell ref="AB385:AB386"/>
    <mergeCell ref="AC385:AC386"/>
    <mergeCell ref="AD385:AD386"/>
    <mergeCell ref="A387:A388"/>
    <mergeCell ref="B387:D387"/>
    <mergeCell ref="E387:G388"/>
    <mergeCell ref="H387:J387"/>
    <mergeCell ref="Q387:S387"/>
    <mergeCell ref="T387:V387"/>
    <mergeCell ref="W387:Y387"/>
    <mergeCell ref="AI385:AI386"/>
    <mergeCell ref="AJ385:AJ386"/>
    <mergeCell ref="AK385:AK386"/>
    <mergeCell ref="K387:M387"/>
    <mergeCell ref="N387:P387"/>
    <mergeCell ref="AE385:AE386"/>
    <mergeCell ref="AF385:AF386"/>
    <mergeCell ref="W385:Y385"/>
    <mergeCell ref="Z385:Z386"/>
    <mergeCell ref="AA385:AA386"/>
    <mergeCell ref="AK383:AK384"/>
    <mergeCell ref="A385:A386"/>
    <mergeCell ref="B385:D386"/>
    <mergeCell ref="E385:G385"/>
    <mergeCell ref="H385:J385"/>
    <mergeCell ref="K385:M385"/>
    <mergeCell ref="N385:P385"/>
    <mergeCell ref="Q385:S385"/>
    <mergeCell ref="T385:V385"/>
    <mergeCell ref="AG385:AG386"/>
    <mergeCell ref="AD383:AD384"/>
    <mergeCell ref="AE383:AE384"/>
    <mergeCell ref="AF383:AF384"/>
    <mergeCell ref="AJ383:AJ384"/>
    <mergeCell ref="Z383:Z384"/>
    <mergeCell ref="AA383:AA384"/>
    <mergeCell ref="AB383:AB384"/>
    <mergeCell ref="AC383:AC384"/>
    <mergeCell ref="A383:A384"/>
    <mergeCell ref="B383:D384"/>
    <mergeCell ref="E383:G384"/>
    <mergeCell ref="H383:J384"/>
    <mergeCell ref="AJ377:AJ378"/>
    <mergeCell ref="AK377:AK378"/>
    <mergeCell ref="AC377:AC378"/>
    <mergeCell ref="AD377:AD378"/>
    <mergeCell ref="AE377:AE378"/>
    <mergeCell ref="AF377:AF378"/>
    <mergeCell ref="AG377:AG378"/>
    <mergeCell ref="AI377:AI378"/>
    <mergeCell ref="AI381:AK381"/>
    <mergeCell ref="P382:S382"/>
    <mergeCell ref="V382:X382"/>
    <mergeCell ref="K383:M384"/>
    <mergeCell ref="N383:P384"/>
    <mergeCell ref="AG383:AG384"/>
    <mergeCell ref="AI383:AI384"/>
    <mergeCell ref="Q383:S384"/>
    <mergeCell ref="T383:V384"/>
    <mergeCell ref="W383:Y384"/>
    <mergeCell ref="W377:Y378"/>
    <mergeCell ref="Z377:Z378"/>
    <mergeCell ref="C380:D380"/>
    <mergeCell ref="H380:K380"/>
    <mergeCell ref="K377:M377"/>
    <mergeCell ref="N377:P377"/>
    <mergeCell ref="Q377:S377"/>
    <mergeCell ref="T377:V377"/>
    <mergeCell ref="A377:A378"/>
    <mergeCell ref="B377:D377"/>
    <mergeCell ref="E377:G377"/>
    <mergeCell ref="H377:J377"/>
    <mergeCell ref="AG375:AG376"/>
    <mergeCell ref="AI375:AI376"/>
    <mergeCell ref="AA377:AA378"/>
    <mergeCell ref="AB377:AB378"/>
    <mergeCell ref="K375:M375"/>
    <mergeCell ref="N375:P375"/>
    <mergeCell ref="A375:A376"/>
    <mergeCell ref="B375:D375"/>
    <mergeCell ref="E375:G375"/>
    <mergeCell ref="H375:J375"/>
    <mergeCell ref="AJ375:AJ376"/>
    <mergeCell ref="AK375:AK376"/>
    <mergeCell ref="W375:Y375"/>
    <mergeCell ref="Z375:Z376"/>
    <mergeCell ref="AA375:AA376"/>
    <mergeCell ref="AB375:AB376"/>
    <mergeCell ref="AJ373:AJ374"/>
    <mergeCell ref="AK373:AK374"/>
    <mergeCell ref="AG373:AG374"/>
    <mergeCell ref="AI373:AI374"/>
    <mergeCell ref="Q375:S375"/>
    <mergeCell ref="T375:V376"/>
    <mergeCell ref="AC375:AC376"/>
    <mergeCell ref="AD375:AD376"/>
    <mergeCell ref="AE375:AE376"/>
    <mergeCell ref="AF375:AF376"/>
    <mergeCell ref="W373:Y373"/>
    <mergeCell ref="Z373:Z374"/>
    <mergeCell ref="AA373:AA374"/>
    <mergeCell ref="AB373:AB374"/>
    <mergeCell ref="AE373:AE374"/>
    <mergeCell ref="AF373:AF374"/>
    <mergeCell ref="AC373:AC374"/>
    <mergeCell ref="AD373:AD374"/>
    <mergeCell ref="A373:A374"/>
    <mergeCell ref="B373:D373"/>
    <mergeCell ref="E373:G373"/>
    <mergeCell ref="H373:J373"/>
    <mergeCell ref="K373:M373"/>
    <mergeCell ref="N373:P373"/>
    <mergeCell ref="AG371:AG372"/>
    <mergeCell ref="AI371:AI372"/>
    <mergeCell ref="AJ371:AJ372"/>
    <mergeCell ref="AK371:AK372"/>
    <mergeCell ref="Q373:S374"/>
    <mergeCell ref="T373:V373"/>
    <mergeCell ref="W371:Y371"/>
    <mergeCell ref="Z371:Z372"/>
    <mergeCell ref="AA371:AA372"/>
    <mergeCell ref="AB371:AB372"/>
    <mergeCell ref="K371:M371"/>
    <mergeCell ref="N371:P372"/>
    <mergeCell ref="Q371:S371"/>
    <mergeCell ref="T371:V371"/>
    <mergeCell ref="AE371:AE372"/>
    <mergeCell ref="AF371:AF372"/>
    <mergeCell ref="AC371:AC372"/>
    <mergeCell ref="AD371:AD372"/>
    <mergeCell ref="A371:A372"/>
    <mergeCell ref="B371:D371"/>
    <mergeCell ref="E371:G371"/>
    <mergeCell ref="H371:J371"/>
    <mergeCell ref="AE369:AE370"/>
    <mergeCell ref="AF369:AF370"/>
    <mergeCell ref="AC369:AC370"/>
    <mergeCell ref="AD369:AD370"/>
    <mergeCell ref="A369:A370"/>
    <mergeCell ref="B369:D369"/>
    <mergeCell ref="AJ369:AJ370"/>
    <mergeCell ref="AK369:AK370"/>
    <mergeCell ref="AG369:AG370"/>
    <mergeCell ref="AI369:AI370"/>
    <mergeCell ref="Q369:S369"/>
    <mergeCell ref="T369:V369"/>
    <mergeCell ref="W369:Y369"/>
    <mergeCell ref="Z369:Z370"/>
    <mergeCell ref="AA369:AA370"/>
    <mergeCell ref="AB369:AB370"/>
    <mergeCell ref="AJ367:AJ368"/>
    <mergeCell ref="AK367:AK368"/>
    <mergeCell ref="E369:G369"/>
    <mergeCell ref="H369:J369"/>
    <mergeCell ref="K369:M370"/>
    <mergeCell ref="N369:P369"/>
    <mergeCell ref="AE367:AE368"/>
    <mergeCell ref="AF367:AF368"/>
    <mergeCell ref="W367:Y367"/>
    <mergeCell ref="Z367:Z368"/>
    <mergeCell ref="A367:A368"/>
    <mergeCell ref="B367:D367"/>
    <mergeCell ref="E367:G367"/>
    <mergeCell ref="H367:J368"/>
    <mergeCell ref="AC367:AC368"/>
    <mergeCell ref="AD367:AD368"/>
    <mergeCell ref="AA367:AA368"/>
    <mergeCell ref="AB367:AB368"/>
    <mergeCell ref="AJ365:AJ366"/>
    <mergeCell ref="AK365:AK366"/>
    <mergeCell ref="AG365:AG366"/>
    <mergeCell ref="AI365:AI366"/>
    <mergeCell ref="K367:M367"/>
    <mergeCell ref="N367:P367"/>
    <mergeCell ref="Q367:S367"/>
    <mergeCell ref="T367:V367"/>
    <mergeCell ref="AG367:AG368"/>
    <mergeCell ref="AI367:AI368"/>
    <mergeCell ref="W365:Y365"/>
    <mergeCell ref="Z365:Z366"/>
    <mergeCell ref="AA365:AA366"/>
    <mergeCell ref="AB365:AB366"/>
    <mergeCell ref="AE365:AE366"/>
    <mergeCell ref="AF365:AF366"/>
    <mergeCell ref="AC365:AC366"/>
    <mergeCell ref="AD365:AD366"/>
    <mergeCell ref="A365:A366"/>
    <mergeCell ref="B365:D365"/>
    <mergeCell ref="E365:G366"/>
    <mergeCell ref="H365:J365"/>
    <mergeCell ref="K365:M365"/>
    <mergeCell ref="N365:P365"/>
    <mergeCell ref="Q365:S365"/>
    <mergeCell ref="T365:V365"/>
    <mergeCell ref="AE363:AE364"/>
    <mergeCell ref="AF363:AF364"/>
    <mergeCell ref="W363:Y363"/>
    <mergeCell ref="Z363:Z364"/>
    <mergeCell ref="AA363:AA364"/>
    <mergeCell ref="AB363:AB364"/>
    <mergeCell ref="AC363:AC364"/>
    <mergeCell ref="AD363:AD364"/>
    <mergeCell ref="AG363:AG364"/>
    <mergeCell ref="AI363:AI364"/>
    <mergeCell ref="AJ363:AJ364"/>
    <mergeCell ref="AK363:AK364"/>
    <mergeCell ref="AJ361:AJ362"/>
    <mergeCell ref="AK361:AK362"/>
    <mergeCell ref="A363:A364"/>
    <mergeCell ref="B363:D364"/>
    <mergeCell ref="E363:G363"/>
    <mergeCell ref="H363:J363"/>
    <mergeCell ref="K363:M363"/>
    <mergeCell ref="N363:P363"/>
    <mergeCell ref="Q363:S363"/>
    <mergeCell ref="T363:V363"/>
    <mergeCell ref="AG361:AG362"/>
    <mergeCell ref="AI361:AI362"/>
    <mergeCell ref="Q361:S362"/>
    <mergeCell ref="T361:V362"/>
    <mergeCell ref="W361:Y362"/>
    <mergeCell ref="Z361:Z362"/>
    <mergeCell ref="AA361:AA362"/>
    <mergeCell ref="AB361:AB362"/>
    <mergeCell ref="A361:A362"/>
    <mergeCell ref="B361:D362"/>
    <mergeCell ref="E361:G362"/>
    <mergeCell ref="H361:J362"/>
    <mergeCell ref="K361:M362"/>
    <mergeCell ref="N361:P362"/>
    <mergeCell ref="C358:D358"/>
    <mergeCell ref="H358:K358"/>
    <mergeCell ref="AE361:AE362"/>
    <mergeCell ref="AF361:AF362"/>
    <mergeCell ref="AI359:AK359"/>
    <mergeCell ref="P360:S360"/>
    <mergeCell ref="V360:X360"/>
    <mergeCell ref="AC361:AC362"/>
    <mergeCell ref="AD361:AD362"/>
    <mergeCell ref="AF354:AF355"/>
    <mergeCell ref="AG354:AG355"/>
    <mergeCell ref="AI354:AI355"/>
    <mergeCell ref="AJ354:AJ355"/>
    <mergeCell ref="AK354:AK355"/>
    <mergeCell ref="AC357:AF357"/>
    <mergeCell ref="AJ352:AJ353"/>
    <mergeCell ref="AK352:AK353"/>
    <mergeCell ref="A354:A355"/>
    <mergeCell ref="B354:D354"/>
    <mergeCell ref="E354:G354"/>
    <mergeCell ref="H354:J354"/>
    <mergeCell ref="K354:M354"/>
    <mergeCell ref="N354:P354"/>
    <mergeCell ref="Q354:S354"/>
    <mergeCell ref="AE354:AE355"/>
    <mergeCell ref="Z354:Z355"/>
    <mergeCell ref="T354:V354"/>
    <mergeCell ref="AC352:AC353"/>
    <mergeCell ref="AD352:AD353"/>
    <mergeCell ref="AE352:AE353"/>
    <mergeCell ref="AD354:AD355"/>
    <mergeCell ref="AA354:AA355"/>
    <mergeCell ref="AB354:AB355"/>
    <mergeCell ref="AC354:AC355"/>
    <mergeCell ref="W354:Y355"/>
    <mergeCell ref="AF352:AF353"/>
    <mergeCell ref="AG352:AG353"/>
    <mergeCell ref="AI352:AI353"/>
    <mergeCell ref="Q352:S352"/>
    <mergeCell ref="T352:V353"/>
    <mergeCell ref="W352:Y352"/>
    <mergeCell ref="Z352:Z353"/>
    <mergeCell ref="AA352:AA353"/>
    <mergeCell ref="AB352:AB353"/>
    <mergeCell ref="A352:A353"/>
    <mergeCell ref="B352:D352"/>
    <mergeCell ref="E352:G352"/>
    <mergeCell ref="H352:J352"/>
    <mergeCell ref="K352:M352"/>
    <mergeCell ref="N352:P352"/>
    <mergeCell ref="W350:Y350"/>
    <mergeCell ref="Z350:Z351"/>
    <mergeCell ref="AA350:AA351"/>
    <mergeCell ref="AB350:AB351"/>
    <mergeCell ref="AC350:AC351"/>
    <mergeCell ref="AD350:AD351"/>
    <mergeCell ref="AG350:AG351"/>
    <mergeCell ref="AI350:AI351"/>
    <mergeCell ref="AJ350:AJ351"/>
    <mergeCell ref="AK350:AK351"/>
    <mergeCell ref="K350:M350"/>
    <mergeCell ref="N350:P350"/>
    <mergeCell ref="Q350:S351"/>
    <mergeCell ref="T350:V350"/>
    <mergeCell ref="AE350:AE351"/>
    <mergeCell ref="AF350:AF351"/>
    <mergeCell ref="A350:A351"/>
    <mergeCell ref="B350:D350"/>
    <mergeCell ref="E350:G350"/>
    <mergeCell ref="H350:J350"/>
    <mergeCell ref="AE348:AE349"/>
    <mergeCell ref="AF348:AF349"/>
    <mergeCell ref="AC348:AC349"/>
    <mergeCell ref="AD348:AD349"/>
    <mergeCell ref="A348:A349"/>
    <mergeCell ref="B348:D348"/>
    <mergeCell ref="AJ348:AJ349"/>
    <mergeCell ref="AK348:AK349"/>
    <mergeCell ref="AG348:AG349"/>
    <mergeCell ref="AI348:AI349"/>
    <mergeCell ref="Q348:S348"/>
    <mergeCell ref="T348:V348"/>
    <mergeCell ref="W348:Y348"/>
    <mergeCell ref="Z348:Z349"/>
    <mergeCell ref="AA348:AA349"/>
    <mergeCell ref="AB348:AB349"/>
    <mergeCell ref="AJ346:AJ347"/>
    <mergeCell ref="AK346:AK347"/>
    <mergeCell ref="E348:G348"/>
    <mergeCell ref="H348:J348"/>
    <mergeCell ref="K348:M348"/>
    <mergeCell ref="N348:P349"/>
    <mergeCell ref="AE346:AE347"/>
    <mergeCell ref="AF346:AF347"/>
    <mergeCell ref="W346:Y346"/>
    <mergeCell ref="Z346:Z347"/>
    <mergeCell ref="A346:A347"/>
    <mergeCell ref="B346:D346"/>
    <mergeCell ref="E346:G346"/>
    <mergeCell ref="H346:J346"/>
    <mergeCell ref="AC346:AC347"/>
    <mergeCell ref="AD346:AD347"/>
    <mergeCell ref="AA346:AA347"/>
    <mergeCell ref="AB346:AB347"/>
    <mergeCell ref="AJ344:AJ345"/>
    <mergeCell ref="AK344:AK345"/>
    <mergeCell ref="AG344:AG345"/>
    <mergeCell ref="AI344:AI345"/>
    <mergeCell ref="K346:M347"/>
    <mergeCell ref="N346:P346"/>
    <mergeCell ref="Q346:S346"/>
    <mergeCell ref="T346:V346"/>
    <mergeCell ref="AG346:AG347"/>
    <mergeCell ref="AI346:AI347"/>
    <mergeCell ref="W344:Y344"/>
    <mergeCell ref="Z344:Z345"/>
    <mergeCell ref="AA344:AA345"/>
    <mergeCell ref="AB344:AB345"/>
    <mergeCell ref="AE344:AE345"/>
    <mergeCell ref="AF344:AF345"/>
    <mergeCell ref="AC344:AC345"/>
    <mergeCell ref="AD344:AD345"/>
    <mergeCell ref="A344:A345"/>
    <mergeCell ref="B344:D344"/>
    <mergeCell ref="E344:G344"/>
    <mergeCell ref="H344:J345"/>
    <mergeCell ref="K344:M344"/>
    <mergeCell ref="N344:P344"/>
    <mergeCell ref="AG342:AG343"/>
    <mergeCell ref="AI342:AI343"/>
    <mergeCell ref="AJ342:AJ343"/>
    <mergeCell ref="AK342:AK343"/>
    <mergeCell ref="Q344:S344"/>
    <mergeCell ref="T344:V344"/>
    <mergeCell ref="W342:Y342"/>
    <mergeCell ref="Z342:Z343"/>
    <mergeCell ref="AA342:AA343"/>
    <mergeCell ref="AB342:AB343"/>
    <mergeCell ref="K342:M342"/>
    <mergeCell ref="N342:P342"/>
    <mergeCell ref="Q342:S342"/>
    <mergeCell ref="T342:V342"/>
    <mergeCell ref="AE342:AE343"/>
    <mergeCell ref="AF342:AF343"/>
    <mergeCell ref="AC342:AC343"/>
    <mergeCell ref="AD342:AD343"/>
    <mergeCell ref="A342:A343"/>
    <mergeCell ref="B342:D342"/>
    <mergeCell ref="E342:G343"/>
    <mergeCell ref="H342:J342"/>
    <mergeCell ref="AE340:AE341"/>
    <mergeCell ref="AF340:AF341"/>
    <mergeCell ref="AC340:AC341"/>
    <mergeCell ref="AD340:AD341"/>
    <mergeCell ref="A340:A341"/>
    <mergeCell ref="B340:D341"/>
    <mergeCell ref="AJ340:AJ341"/>
    <mergeCell ref="AK340:AK341"/>
    <mergeCell ref="AG340:AG341"/>
    <mergeCell ref="AI340:AI341"/>
    <mergeCell ref="Q340:S340"/>
    <mergeCell ref="T340:V340"/>
    <mergeCell ref="W340:Y340"/>
    <mergeCell ref="Z340:Z341"/>
    <mergeCell ref="AA340:AA341"/>
    <mergeCell ref="AB340:AB341"/>
    <mergeCell ref="E340:G340"/>
    <mergeCell ref="H340:J340"/>
    <mergeCell ref="K340:M340"/>
    <mergeCell ref="N340:P340"/>
    <mergeCell ref="AE338:AE339"/>
    <mergeCell ref="AF338:AF339"/>
    <mergeCell ref="W338:Y339"/>
    <mergeCell ref="Z338:Z339"/>
    <mergeCell ref="AA338:AA339"/>
    <mergeCell ref="AB338:AB339"/>
    <mergeCell ref="AC338:AC339"/>
    <mergeCell ref="AD338:AD339"/>
    <mergeCell ref="AG338:AG339"/>
    <mergeCell ref="AI338:AI339"/>
    <mergeCell ref="AJ338:AJ339"/>
    <mergeCell ref="AK338:AK339"/>
    <mergeCell ref="P337:S337"/>
    <mergeCell ref="V337:X337"/>
    <mergeCell ref="A338:A339"/>
    <mergeCell ref="B338:D339"/>
    <mergeCell ref="E338:G339"/>
    <mergeCell ref="H338:J339"/>
    <mergeCell ref="K338:M339"/>
    <mergeCell ref="N338:P339"/>
    <mergeCell ref="Q338:S339"/>
    <mergeCell ref="T338:V339"/>
    <mergeCell ref="C335:D335"/>
    <mergeCell ref="H335:K335"/>
    <mergeCell ref="N332:P332"/>
    <mergeCell ref="Q332:S332"/>
    <mergeCell ref="AI336:AK336"/>
    <mergeCell ref="AB332:AB333"/>
    <mergeCell ref="AC332:AC333"/>
    <mergeCell ref="AD332:AD333"/>
    <mergeCell ref="AE332:AE333"/>
    <mergeCell ref="AF332:AF333"/>
    <mergeCell ref="AG332:AG333"/>
    <mergeCell ref="AI332:AI333"/>
    <mergeCell ref="AJ332:AJ333"/>
    <mergeCell ref="AK332:AK333"/>
    <mergeCell ref="K332:M332"/>
    <mergeCell ref="Z330:Z331"/>
    <mergeCell ref="AA330:AA331"/>
    <mergeCell ref="AB330:AB331"/>
    <mergeCell ref="AA332:AA333"/>
    <mergeCell ref="T332:V332"/>
    <mergeCell ref="W332:Y333"/>
    <mergeCell ref="Z332:Z333"/>
    <mergeCell ref="A332:A333"/>
    <mergeCell ref="B332:D332"/>
    <mergeCell ref="E332:G332"/>
    <mergeCell ref="H332:J332"/>
    <mergeCell ref="AJ330:AJ331"/>
    <mergeCell ref="AK330:AK331"/>
    <mergeCell ref="AF330:AF331"/>
    <mergeCell ref="AG330:AG331"/>
    <mergeCell ref="AI330:AI331"/>
    <mergeCell ref="AC330:AC331"/>
    <mergeCell ref="AD330:AD331"/>
    <mergeCell ref="AE330:AE331"/>
    <mergeCell ref="AK328:AK329"/>
    <mergeCell ref="A330:A331"/>
    <mergeCell ref="B330:D330"/>
    <mergeCell ref="E330:G330"/>
    <mergeCell ref="H330:J330"/>
    <mergeCell ref="K330:M330"/>
    <mergeCell ref="N330:P330"/>
    <mergeCell ref="Q330:S330"/>
    <mergeCell ref="T330:V331"/>
    <mergeCell ref="W330:Y330"/>
    <mergeCell ref="T328:V328"/>
    <mergeCell ref="W328:Y328"/>
    <mergeCell ref="Z328:Z329"/>
    <mergeCell ref="AA328:AA329"/>
    <mergeCell ref="AF328:AF329"/>
    <mergeCell ref="AG328:AG329"/>
    <mergeCell ref="AI328:AI329"/>
    <mergeCell ref="AJ328:AJ329"/>
    <mergeCell ref="AB328:AB329"/>
    <mergeCell ref="AC328:AC329"/>
    <mergeCell ref="AD328:AD329"/>
    <mergeCell ref="AE328:AE329"/>
    <mergeCell ref="AF326:AF327"/>
    <mergeCell ref="AG326:AG327"/>
    <mergeCell ref="AK326:AK327"/>
    <mergeCell ref="A328:A329"/>
    <mergeCell ref="B328:D328"/>
    <mergeCell ref="E328:G328"/>
    <mergeCell ref="H328:J328"/>
    <mergeCell ref="K328:M328"/>
    <mergeCell ref="N328:P328"/>
    <mergeCell ref="Q328:S329"/>
    <mergeCell ref="N326:P327"/>
    <mergeCell ref="Q326:S326"/>
    <mergeCell ref="T326:V326"/>
    <mergeCell ref="W326:Y326"/>
    <mergeCell ref="Z326:Z327"/>
    <mergeCell ref="AA326:AA327"/>
    <mergeCell ref="AB326:AB327"/>
    <mergeCell ref="AC326:AC327"/>
    <mergeCell ref="AF324:AF325"/>
    <mergeCell ref="AG324:AG325"/>
    <mergeCell ref="AI324:AI325"/>
    <mergeCell ref="AJ324:AJ325"/>
    <mergeCell ref="AD326:AD327"/>
    <mergeCell ref="AE326:AE327"/>
    <mergeCell ref="AI326:AI327"/>
    <mergeCell ref="AJ326:AJ327"/>
    <mergeCell ref="K326:M326"/>
    <mergeCell ref="Z324:Z325"/>
    <mergeCell ref="AA324:AA325"/>
    <mergeCell ref="AB324:AB325"/>
    <mergeCell ref="A326:A327"/>
    <mergeCell ref="B326:D326"/>
    <mergeCell ref="E326:G326"/>
    <mergeCell ref="H326:J326"/>
    <mergeCell ref="T324:V324"/>
    <mergeCell ref="W324:Y324"/>
    <mergeCell ref="AK322:AK323"/>
    <mergeCell ref="A324:A325"/>
    <mergeCell ref="B324:D324"/>
    <mergeCell ref="E324:G324"/>
    <mergeCell ref="H324:J324"/>
    <mergeCell ref="K324:M325"/>
    <mergeCell ref="N324:P324"/>
    <mergeCell ref="Q324:S324"/>
    <mergeCell ref="AK324:AK325"/>
    <mergeCell ref="AC324:AC325"/>
    <mergeCell ref="AD324:AD325"/>
    <mergeCell ref="AE324:AE325"/>
    <mergeCell ref="AI322:AI323"/>
    <mergeCell ref="AJ322:AJ323"/>
    <mergeCell ref="AD322:AD323"/>
    <mergeCell ref="AE322:AE323"/>
    <mergeCell ref="Z322:Z323"/>
    <mergeCell ref="AA322:AA323"/>
    <mergeCell ref="AK320:AK321"/>
    <mergeCell ref="A322:A323"/>
    <mergeCell ref="B322:D322"/>
    <mergeCell ref="E322:G322"/>
    <mergeCell ref="H322:J323"/>
    <mergeCell ref="K322:M322"/>
    <mergeCell ref="AB322:AB323"/>
    <mergeCell ref="AC322:AC323"/>
    <mergeCell ref="N322:P322"/>
    <mergeCell ref="Q322:S322"/>
    <mergeCell ref="AF322:AF323"/>
    <mergeCell ref="AG322:AG323"/>
    <mergeCell ref="AD320:AD321"/>
    <mergeCell ref="AE320:AE321"/>
    <mergeCell ref="AB320:AB321"/>
    <mergeCell ref="AC320:AC321"/>
    <mergeCell ref="T322:V322"/>
    <mergeCell ref="W322:Y322"/>
    <mergeCell ref="AI320:AI321"/>
    <mergeCell ref="AJ320:AJ321"/>
    <mergeCell ref="AF320:AF321"/>
    <mergeCell ref="AG320:AG321"/>
    <mergeCell ref="N320:P320"/>
    <mergeCell ref="Q320:S320"/>
    <mergeCell ref="T320:V320"/>
    <mergeCell ref="W320:Y320"/>
    <mergeCell ref="Z320:Z321"/>
    <mergeCell ref="AA320:AA321"/>
    <mergeCell ref="AF318:AF319"/>
    <mergeCell ref="AG318:AG319"/>
    <mergeCell ref="AI318:AI319"/>
    <mergeCell ref="AJ318:AJ319"/>
    <mergeCell ref="AK318:AK319"/>
    <mergeCell ref="A320:A321"/>
    <mergeCell ref="B320:D320"/>
    <mergeCell ref="E320:G321"/>
    <mergeCell ref="H320:J320"/>
    <mergeCell ref="K320:M320"/>
    <mergeCell ref="Z318:Z319"/>
    <mergeCell ref="AA318:AA319"/>
    <mergeCell ref="AB318:AB319"/>
    <mergeCell ref="AC318:AC319"/>
    <mergeCell ref="AD318:AD319"/>
    <mergeCell ref="AE318:AE319"/>
    <mergeCell ref="AK316:AK317"/>
    <mergeCell ref="A318:A319"/>
    <mergeCell ref="B318:D319"/>
    <mergeCell ref="E318:G318"/>
    <mergeCell ref="H318:J318"/>
    <mergeCell ref="K318:M318"/>
    <mergeCell ref="N318:P318"/>
    <mergeCell ref="Q318:S318"/>
    <mergeCell ref="T318:V318"/>
    <mergeCell ref="W318:Y318"/>
    <mergeCell ref="AE316:AE317"/>
    <mergeCell ref="T316:V317"/>
    <mergeCell ref="W316:Y317"/>
    <mergeCell ref="Z316:Z317"/>
    <mergeCell ref="AA316:AA317"/>
    <mergeCell ref="AB316:AB317"/>
    <mergeCell ref="AC316:AC317"/>
    <mergeCell ref="N316:P317"/>
    <mergeCell ref="AF316:AF317"/>
    <mergeCell ref="AG316:AG317"/>
    <mergeCell ref="AI316:AI317"/>
    <mergeCell ref="AJ316:AJ317"/>
    <mergeCell ref="AI314:AK314"/>
    <mergeCell ref="P315:S315"/>
    <mergeCell ref="V315:X315"/>
    <mergeCell ref="Q316:S317"/>
    <mergeCell ref="AD316:AD317"/>
    <mergeCell ref="C313:D313"/>
    <mergeCell ref="H313:K313"/>
    <mergeCell ref="Z310:Z311"/>
    <mergeCell ref="AA310:AA311"/>
    <mergeCell ref="K310:M310"/>
    <mergeCell ref="A316:A317"/>
    <mergeCell ref="B316:D317"/>
    <mergeCell ref="E316:G317"/>
    <mergeCell ref="H316:J317"/>
    <mergeCell ref="K316:M317"/>
    <mergeCell ref="A310:A311"/>
    <mergeCell ref="B310:D310"/>
    <mergeCell ref="E310:G310"/>
    <mergeCell ref="H310:J310"/>
    <mergeCell ref="N310:P310"/>
    <mergeCell ref="AE308:AE309"/>
    <mergeCell ref="AD308:AD309"/>
    <mergeCell ref="AB310:AB311"/>
    <mergeCell ref="Q310:S310"/>
    <mergeCell ref="T310:V310"/>
    <mergeCell ref="AC310:AC311"/>
    <mergeCell ref="AD310:AD311"/>
    <mergeCell ref="AE310:AE311"/>
    <mergeCell ref="T308:V309"/>
    <mergeCell ref="W308:Y308"/>
    <mergeCell ref="Z308:Z309"/>
    <mergeCell ref="AA308:AA309"/>
    <mergeCell ref="AB308:AB309"/>
    <mergeCell ref="AC308:AC309"/>
    <mergeCell ref="W310:Y311"/>
    <mergeCell ref="AK308:AK309"/>
    <mergeCell ref="AF310:AF311"/>
    <mergeCell ref="AG310:AG311"/>
    <mergeCell ref="AI310:AI311"/>
    <mergeCell ref="AJ310:AJ311"/>
    <mergeCell ref="AG308:AG309"/>
    <mergeCell ref="AI308:AI309"/>
    <mergeCell ref="AJ308:AJ309"/>
    <mergeCell ref="AK310:AK311"/>
    <mergeCell ref="AF308:AF309"/>
    <mergeCell ref="Q308:S308"/>
    <mergeCell ref="AB306:AB307"/>
    <mergeCell ref="AI306:AI307"/>
    <mergeCell ref="AC306:AC307"/>
    <mergeCell ref="AD306:AD307"/>
    <mergeCell ref="AE306:AE307"/>
    <mergeCell ref="AF306:AF307"/>
    <mergeCell ref="AG306:AG307"/>
    <mergeCell ref="AA306:AA307"/>
    <mergeCell ref="A308:A309"/>
    <mergeCell ref="B308:D308"/>
    <mergeCell ref="E308:G308"/>
    <mergeCell ref="H308:J308"/>
    <mergeCell ref="K308:M308"/>
    <mergeCell ref="N308:P308"/>
    <mergeCell ref="AK304:AK305"/>
    <mergeCell ref="A306:A307"/>
    <mergeCell ref="B306:D306"/>
    <mergeCell ref="E306:G306"/>
    <mergeCell ref="H306:J306"/>
    <mergeCell ref="K306:M306"/>
    <mergeCell ref="AJ306:AJ307"/>
    <mergeCell ref="AK306:AK307"/>
    <mergeCell ref="AA304:AA305"/>
    <mergeCell ref="Z306:Z307"/>
    <mergeCell ref="T304:V304"/>
    <mergeCell ref="W304:Y304"/>
    <mergeCell ref="N306:P306"/>
    <mergeCell ref="Q306:S307"/>
    <mergeCell ref="T306:V306"/>
    <mergeCell ref="W306:Y306"/>
    <mergeCell ref="Q304:S304"/>
    <mergeCell ref="N304:P305"/>
    <mergeCell ref="AI304:AI305"/>
    <mergeCell ref="AJ304:AJ305"/>
    <mergeCell ref="AF304:AF305"/>
    <mergeCell ref="AG304:AG305"/>
    <mergeCell ref="AB304:AB305"/>
    <mergeCell ref="AC304:AC305"/>
    <mergeCell ref="AD304:AD305"/>
    <mergeCell ref="AE304:AE305"/>
    <mergeCell ref="Z304:Z305"/>
    <mergeCell ref="AA302:AA303"/>
    <mergeCell ref="AF302:AF303"/>
    <mergeCell ref="AG302:AG303"/>
    <mergeCell ref="AK302:AK303"/>
    <mergeCell ref="A304:A305"/>
    <mergeCell ref="B304:D304"/>
    <mergeCell ref="E304:G304"/>
    <mergeCell ref="H304:J304"/>
    <mergeCell ref="K304:M304"/>
    <mergeCell ref="AB302:AB303"/>
    <mergeCell ref="AC302:AC303"/>
    <mergeCell ref="AD302:AD303"/>
    <mergeCell ref="AE302:AE303"/>
    <mergeCell ref="T302:V302"/>
    <mergeCell ref="W302:Y302"/>
    <mergeCell ref="Z302:Z303"/>
    <mergeCell ref="AK300:AK301"/>
    <mergeCell ref="A302:A303"/>
    <mergeCell ref="B302:D302"/>
    <mergeCell ref="E302:G302"/>
    <mergeCell ref="H302:J302"/>
    <mergeCell ref="K302:M303"/>
    <mergeCell ref="N302:P302"/>
    <mergeCell ref="Q302:S302"/>
    <mergeCell ref="AI302:AI303"/>
    <mergeCell ref="AJ302:AJ303"/>
    <mergeCell ref="AA300:AA301"/>
    <mergeCell ref="AD300:AD301"/>
    <mergeCell ref="AE300:AE301"/>
    <mergeCell ref="AI300:AI301"/>
    <mergeCell ref="AJ300:AJ301"/>
    <mergeCell ref="AF300:AF301"/>
    <mergeCell ref="AG300:AG301"/>
    <mergeCell ref="A300:A301"/>
    <mergeCell ref="B300:D300"/>
    <mergeCell ref="E300:G300"/>
    <mergeCell ref="H300:J301"/>
    <mergeCell ref="T298:V298"/>
    <mergeCell ref="W298:Y298"/>
    <mergeCell ref="N300:P300"/>
    <mergeCell ref="Q300:S300"/>
    <mergeCell ref="T300:V300"/>
    <mergeCell ref="W300:Y300"/>
    <mergeCell ref="AK298:AK299"/>
    <mergeCell ref="AC298:AC299"/>
    <mergeCell ref="K300:M300"/>
    <mergeCell ref="Z298:Z299"/>
    <mergeCell ref="AA298:AA299"/>
    <mergeCell ref="AB298:AB299"/>
    <mergeCell ref="AB300:AB301"/>
    <mergeCell ref="AC300:AC301"/>
    <mergeCell ref="AF298:AF299"/>
    <mergeCell ref="Z300:Z301"/>
    <mergeCell ref="AI298:AI299"/>
    <mergeCell ref="AJ298:AJ299"/>
    <mergeCell ref="AG296:AG297"/>
    <mergeCell ref="A298:A299"/>
    <mergeCell ref="B298:D298"/>
    <mergeCell ref="E298:G299"/>
    <mergeCell ref="H298:J298"/>
    <mergeCell ref="K298:M298"/>
    <mergeCell ref="N298:P298"/>
    <mergeCell ref="Q298:S298"/>
    <mergeCell ref="AC296:AC297"/>
    <mergeCell ref="AK296:AK297"/>
    <mergeCell ref="AF296:AF297"/>
    <mergeCell ref="AD298:AD299"/>
    <mergeCell ref="AE298:AE299"/>
    <mergeCell ref="AI296:AI297"/>
    <mergeCell ref="AJ296:AJ297"/>
    <mergeCell ref="AD296:AD297"/>
    <mergeCell ref="AE296:AE297"/>
    <mergeCell ref="AG298:AG299"/>
    <mergeCell ref="A296:A297"/>
    <mergeCell ref="B296:D297"/>
    <mergeCell ref="E296:G296"/>
    <mergeCell ref="H296:J296"/>
    <mergeCell ref="K296:M296"/>
    <mergeCell ref="AB296:AB297"/>
    <mergeCell ref="T296:V296"/>
    <mergeCell ref="N296:P296"/>
    <mergeCell ref="Q296:S296"/>
    <mergeCell ref="N294:P295"/>
    <mergeCell ref="Q294:S295"/>
    <mergeCell ref="T294:V295"/>
    <mergeCell ref="AB294:AB295"/>
    <mergeCell ref="W296:Y296"/>
    <mergeCell ref="Z296:Z297"/>
    <mergeCell ref="AA296:AA297"/>
    <mergeCell ref="C291:D291"/>
    <mergeCell ref="H291:K291"/>
    <mergeCell ref="AI292:AK292"/>
    <mergeCell ref="P293:S293"/>
    <mergeCell ref="V293:X293"/>
    <mergeCell ref="B294:D295"/>
    <mergeCell ref="E294:G295"/>
    <mergeCell ref="AD294:AD295"/>
    <mergeCell ref="AK294:AK295"/>
    <mergeCell ref="A288:A289"/>
    <mergeCell ref="B288:D288"/>
    <mergeCell ref="E288:G288"/>
    <mergeCell ref="H288:J288"/>
    <mergeCell ref="W294:Y295"/>
    <mergeCell ref="AF294:AF295"/>
    <mergeCell ref="A294:A295"/>
    <mergeCell ref="Z294:Z295"/>
    <mergeCell ref="AA294:AA295"/>
    <mergeCell ref="AC294:AC295"/>
    <mergeCell ref="AA288:AA289"/>
    <mergeCell ref="AB288:AB289"/>
    <mergeCell ref="AD288:AD289"/>
    <mergeCell ref="AI294:AI295"/>
    <mergeCell ref="AJ294:AJ295"/>
    <mergeCell ref="AG294:AG295"/>
    <mergeCell ref="AJ286:AJ287"/>
    <mergeCell ref="AK286:AK287"/>
    <mergeCell ref="AG286:AG287"/>
    <mergeCell ref="AI286:AI287"/>
    <mergeCell ref="H294:J295"/>
    <mergeCell ref="K294:M295"/>
    <mergeCell ref="AE294:AE295"/>
    <mergeCell ref="AI288:AI289"/>
    <mergeCell ref="AJ288:AJ289"/>
    <mergeCell ref="W288:Y289"/>
    <mergeCell ref="K288:M288"/>
    <mergeCell ref="N288:P288"/>
    <mergeCell ref="Q288:S288"/>
    <mergeCell ref="T288:V288"/>
    <mergeCell ref="AK288:AK289"/>
    <mergeCell ref="AC288:AC289"/>
    <mergeCell ref="AE288:AE289"/>
    <mergeCell ref="AF288:AF289"/>
    <mergeCell ref="AG288:AG289"/>
    <mergeCell ref="Z288:Z289"/>
    <mergeCell ref="W286:Y286"/>
    <mergeCell ref="Z286:Z287"/>
    <mergeCell ref="AA286:AA287"/>
    <mergeCell ref="AB286:AB287"/>
    <mergeCell ref="AE286:AE287"/>
    <mergeCell ref="AF286:AF287"/>
    <mergeCell ref="AC286:AC287"/>
    <mergeCell ref="AD286:AD287"/>
    <mergeCell ref="A286:A287"/>
    <mergeCell ref="B286:D286"/>
    <mergeCell ref="E286:G286"/>
    <mergeCell ref="H286:J286"/>
    <mergeCell ref="K286:M286"/>
    <mergeCell ref="N286:P286"/>
    <mergeCell ref="AG284:AG285"/>
    <mergeCell ref="AI284:AI285"/>
    <mergeCell ref="AJ284:AJ285"/>
    <mergeCell ref="AK284:AK285"/>
    <mergeCell ref="Q286:S286"/>
    <mergeCell ref="T286:V287"/>
    <mergeCell ref="W284:Y284"/>
    <mergeCell ref="Z284:Z285"/>
    <mergeCell ref="AA284:AA285"/>
    <mergeCell ref="AB284:AB285"/>
    <mergeCell ref="K284:M284"/>
    <mergeCell ref="N284:P284"/>
    <mergeCell ref="Q284:S285"/>
    <mergeCell ref="T284:V284"/>
    <mergeCell ref="AE284:AE285"/>
    <mergeCell ref="AF284:AF285"/>
    <mergeCell ref="AC284:AC285"/>
    <mergeCell ref="AD284:AD285"/>
    <mergeCell ref="A284:A285"/>
    <mergeCell ref="B284:D284"/>
    <mergeCell ref="E284:G284"/>
    <mergeCell ref="H284:J284"/>
    <mergeCell ref="AE282:AE283"/>
    <mergeCell ref="AF282:AF283"/>
    <mergeCell ref="AC282:AC283"/>
    <mergeCell ref="AD282:AD283"/>
    <mergeCell ref="A282:A283"/>
    <mergeCell ref="B282:D282"/>
    <mergeCell ref="AJ282:AJ283"/>
    <mergeCell ref="AK282:AK283"/>
    <mergeCell ref="AG282:AG283"/>
    <mergeCell ref="AI282:AI283"/>
    <mergeCell ref="Q282:S282"/>
    <mergeCell ref="T282:V282"/>
    <mergeCell ref="W282:Y282"/>
    <mergeCell ref="Z282:Z283"/>
    <mergeCell ref="AA282:AA283"/>
    <mergeCell ref="AB282:AB283"/>
    <mergeCell ref="AJ280:AJ281"/>
    <mergeCell ref="AK280:AK281"/>
    <mergeCell ref="E282:G282"/>
    <mergeCell ref="H282:J282"/>
    <mergeCell ref="K282:M282"/>
    <mergeCell ref="N282:P283"/>
    <mergeCell ref="AE280:AE281"/>
    <mergeCell ref="AF280:AF281"/>
    <mergeCell ref="W280:Y280"/>
    <mergeCell ref="Z280:Z281"/>
    <mergeCell ref="A280:A281"/>
    <mergeCell ref="B280:D280"/>
    <mergeCell ref="E280:G280"/>
    <mergeCell ref="H280:J280"/>
    <mergeCell ref="AC280:AC281"/>
    <mergeCell ref="AD280:AD281"/>
    <mergeCell ref="AA280:AA281"/>
    <mergeCell ref="AB280:AB281"/>
    <mergeCell ref="AJ278:AJ279"/>
    <mergeCell ref="AK278:AK279"/>
    <mergeCell ref="AG278:AG279"/>
    <mergeCell ref="AI278:AI279"/>
    <mergeCell ref="K280:M281"/>
    <mergeCell ref="N280:P280"/>
    <mergeCell ref="Q280:S280"/>
    <mergeCell ref="T280:V280"/>
    <mergeCell ref="AG280:AG281"/>
    <mergeCell ref="AI280:AI281"/>
    <mergeCell ref="W278:Y278"/>
    <mergeCell ref="Z278:Z279"/>
    <mergeCell ref="AA278:AA279"/>
    <mergeCell ref="AB278:AB279"/>
    <mergeCell ref="AE278:AE279"/>
    <mergeCell ref="AF278:AF279"/>
    <mergeCell ref="AC278:AC279"/>
    <mergeCell ref="AD278:AD279"/>
    <mergeCell ref="A278:A279"/>
    <mergeCell ref="B278:D278"/>
    <mergeCell ref="E278:G278"/>
    <mergeCell ref="H278:J279"/>
    <mergeCell ref="K278:M278"/>
    <mergeCell ref="N278:P278"/>
    <mergeCell ref="AG276:AG277"/>
    <mergeCell ref="AI276:AI277"/>
    <mergeCell ref="AJ276:AJ277"/>
    <mergeCell ref="AK276:AK277"/>
    <mergeCell ref="Q278:S278"/>
    <mergeCell ref="T278:V278"/>
    <mergeCell ref="W276:Y276"/>
    <mergeCell ref="Z276:Z277"/>
    <mergeCell ref="AA276:AA277"/>
    <mergeCell ref="AB276:AB277"/>
    <mergeCell ref="K276:M276"/>
    <mergeCell ref="N276:P276"/>
    <mergeCell ref="Q276:S276"/>
    <mergeCell ref="T276:V276"/>
    <mergeCell ref="AE276:AE277"/>
    <mergeCell ref="AF276:AF277"/>
    <mergeCell ref="AC276:AC277"/>
    <mergeCell ref="AD276:AD277"/>
    <mergeCell ref="A276:A277"/>
    <mergeCell ref="B276:D276"/>
    <mergeCell ref="E276:G277"/>
    <mergeCell ref="H276:J276"/>
    <mergeCell ref="AE274:AE275"/>
    <mergeCell ref="AF274:AF275"/>
    <mergeCell ref="AC274:AC275"/>
    <mergeCell ref="AD274:AD275"/>
    <mergeCell ref="A274:A275"/>
    <mergeCell ref="B274:D275"/>
    <mergeCell ref="AJ274:AJ275"/>
    <mergeCell ref="AK274:AK275"/>
    <mergeCell ref="AG274:AG275"/>
    <mergeCell ref="AI274:AI275"/>
    <mergeCell ref="Q274:S274"/>
    <mergeCell ref="T274:V274"/>
    <mergeCell ref="W274:Y274"/>
    <mergeCell ref="Z274:Z275"/>
    <mergeCell ref="AA274:AA275"/>
    <mergeCell ref="AB274:AB275"/>
    <mergeCell ref="AG272:AG273"/>
    <mergeCell ref="AI272:AI273"/>
    <mergeCell ref="AJ272:AJ273"/>
    <mergeCell ref="AK272:AK273"/>
    <mergeCell ref="E274:G274"/>
    <mergeCell ref="H274:J274"/>
    <mergeCell ref="K274:M274"/>
    <mergeCell ref="N274:P274"/>
    <mergeCell ref="AE272:AE273"/>
    <mergeCell ref="AF272:AF273"/>
    <mergeCell ref="A272:A273"/>
    <mergeCell ref="B272:D273"/>
    <mergeCell ref="E272:G273"/>
    <mergeCell ref="H272:J273"/>
    <mergeCell ref="AC272:AC273"/>
    <mergeCell ref="AD272:AD273"/>
    <mergeCell ref="W272:Y273"/>
    <mergeCell ref="Z272:Z273"/>
    <mergeCell ref="AA272:AA273"/>
    <mergeCell ref="AB272:AB273"/>
    <mergeCell ref="C269:D269"/>
    <mergeCell ref="H269:K269"/>
    <mergeCell ref="Q265:S265"/>
    <mergeCell ref="T265:V265"/>
    <mergeCell ref="K272:M273"/>
    <mergeCell ref="N272:P273"/>
    <mergeCell ref="Q272:S273"/>
    <mergeCell ref="T272:V273"/>
    <mergeCell ref="AK265:AK266"/>
    <mergeCell ref="AC268:AF268"/>
    <mergeCell ref="Z265:Z266"/>
    <mergeCell ref="AA265:AA266"/>
    <mergeCell ref="P271:S271"/>
    <mergeCell ref="V271:X271"/>
    <mergeCell ref="N265:P265"/>
    <mergeCell ref="W265:Y266"/>
    <mergeCell ref="AI270:AK270"/>
    <mergeCell ref="AC265:AC266"/>
    <mergeCell ref="AD265:AD266"/>
    <mergeCell ref="AE265:AE266"/>
    <mergeCell ref="AF265:AF266"/>
    <mergeCell ref="AG265:AG266"/>
    <mergeCell ref="AI265:AI266"/>
    <mergeCell ref="AJ265:AJ266"/>
    <mergeCell ref="AE263:AE264"/>
    <mergeCell ref="AF263:AF264"/>
    <mergeCell ref="AG263:AG264"/>
    <mergeCell ref="AI263:AI264"/>
    <mergeCell ref="AB265:AB266"/>
    <mergeCell ref="A265:A266"/>
    <mergeCell ref="B265:D265"/>
    <mergeCell ref="E265:G265"/>
    <mergeCell ref="H265:J265"/>
    <mergeCell ref="K265:M265"/>
    <mergeCell ref="A263:A264"/>
    <mergeCell ref="B263:D263"/>
    <mergeCell ref="E263:G263"/>
    <mergeCell ref="H263:J263"/>
    <mergeCell ref="AJ263:AJ264"/>
    <mergeCell ref="AK263:AK264"/>
    <mergeCell ref="W263:Y263"/>
    <mergeCell ref="Z263:Z264"/>
    <mergeCell ref="AA263:AA264"/>
    <mergeCell ref="AB263:AB264"/>
    <mergeCell ref="AJ261:AJ262"/>
    <mergeCell ref="AK261:AK262"/>
    <mergeCell ref="AG261:AG262"/>
    <mergeCell ref="AI261:AI262"/>
    <mergeCell ref="K263:M263"/>
    <mergeCell ref="N263:P263"/>
    <mergeCell ref="Q263:S263"/>
    <mergeCell ref="T263:V264"/>
    <mergeCell ref="AC263:AC264"/>
    <mergeCell ref="AD263:AD264"/>
    <mergeCell ref="W261:Y261"/>
    <mergeCell ref="Z261:Z262"/>
    <mergeCell ref="AA261:AA262"/>
    <mergeCell ref="AB261:AB262"/>
    <mergeCell ref="AE261:AE262"/>
    <mergeCell ref="AF261:AF262"/>
    <mergeCell ref="AC261:AC262"/>
    <mergeCell ref="AD261:AD262"/>
    <mergeCell ref="A261:A262"/>
    <mergeCell ref="B261:D261"/>
    <mergeCell ref="E261:G261"/>
    <mergeCell ref="H261:J261"/>
    <mergeCell ref="K261:M261"/>
    <mergeCell ref="N261:P261"/>
    <mergeCell ref="AG259:AG260"/>
    <mergeCell ref="AI259:AI260"/>
    <mergeCell ref="AJ259:AJ260"/>
    <mergeCell ref="AK259:AK260"/>
    <mergeCell ref="Q261:S262"/>
    <mergeCell ref="T261:V261"/>
    <mergeCell ref="W259:Y259"/>
    <mergeCell ref="Z259:Z260"/>
    <mergeCell ref="AA259:AA260"/>
    <mergeCell ref="AB259:AB260"/>
    <mergeCell ref="K259:M259"/>
    <mergeCell ref="N259:P260"/>
    <mergeCell ref="Q259:S259"/>
    <mergeCell ref="T259:V259"/>
    <mergeCell ref="AE259:AE260"/>
    <mergeCell ref="AF259:AF260"/>
    <mergeCell ref="AC259:AC260"/>
    <mergeCell ref="AD259:AD260"/>
    <mergeCell ref="A259:A260"/>
    <mergeCell ref="B259:D259"/>
    <mergeCell ref="E259:G259"/>
    <mergeCell ref="H259:J259"/>
    <mergeCell ref="AE257:AE258"/>
    <mergeCell ref="AF257:AF258"/>
    <mergeCell ref="AC257:AC258"/>
    <mergeCell ref="AD257:AD258"/>
    <mergeCell ref="A257:A258"/>
    <mergeCell ref="B257:D257"/>
    <mergeCell ref="AJ257:AJ258"/>
    <mergeCell ref="AK257:AK258"/>
    <mergeCell ref="AG257:AG258"/>
    <mergeCell ref="AI257:AI258"/>
    <mergeCell ref="Q257:S257"/>
    <mergeCell ref="T257:V257"/>
    <mergeCell ref="W257:Y257"/>
    <mergeCell ref="Z257:Z258"/>
    <mergeCell ref="AA257:AA258"/>
    <mergeCell ref="AB257:AB258"/>
    <mergeCell ref="AI255:AI256"/>
    <mergeCell ref="AJ255:AJ256"/>
    <mergeCell ref="AK255:AK256"/>
    <mergeCell ref="E257:G257"/>
    <mergeCell ref="H257:J257"/>
    <mergeCell ref="K257:M258"/>
    <mergeCell ref="N257:P257"/>
    <mergeCell ref="AE255:AE256"/>
    <mergeCell ref="AF255:AF256"/>
    <mergeCell ref="W255:Y255"/>
    <mergeCell ref="A255:A256"/>
    <mergeCell ref="B255:D255"/>
    <mergeCell ref="E255:G255"/>
    <mergeCell ref="H255:J256"/>
    <mergeCell ref="AC255:AC256"/>
    <mergeCell ref="AD255:AD256"/>
    <mergeCell ref="Z255:Z256"/>
    <mergeCell ref="AA255:AA256"/>
    <mergeCell ref="AB255:AB256"/>
    <mergeCell ref="AF253:AF254"/>
    <mergeCell ref="AJ253:AJ254"/>
    <mergeCell ref="AK253:AK254"/>
    <mergeCell ref="AG253:AG254"/>
    <mergeCell ref="AI253:AI254"/>
    <mergeCell ref="K255:M255"/>
    <mergeCell ref="N255:P255"/>
    <mergeCell ref="Q255:S255"/>
    <mergeCell ref="T255:V255"/>
    <mergeCell ref="AG255:AG256"/>
    <mergeCell ref="Z253:Z254"/>
    <mergeCell ref="AA253:AA254"/>
    <mergeCell ref="AB253:AB254"/>
    <mergeCell ref="AE253:AE254"/>
    <mergeCell ref="AC253:AC254"/>
    <mergeCell ref="AD253:AD254"/>
    <mergeCell ref="AB251:AB252"/>
    <mergeCell ref="AC251:AC252"/>
    <mergeCell ref="AD251:AD252"/>
    <mergeCell ref="A253:A254"/>
    <mergeCell ref="B253:D253"/>
    <mergeCell ref="E253:G254"/>
    <mergeCell ref="H253:J253"/>
    <mergeCell ref="Q253:S253"/>
    <mergeCell ref="T253:V253"/>
    <mergeCell ref="W253:Y253"/>
    <mergeCell ref="AI251:AI252"/>
    <mergeCell ref="AJ251:AJ252"/>
    <mergeCell ref="AK251:AK252"/>
    <mergeCell ref="K253:M253"/>
    <mergeCell ref="N253:P253"/>
    <mergeCell ref="AE251:AE252"/>
    <mergeCell ref="AF251:AF252"/>
    <mergeCell ref="W251:Y251"/>
    <mergeCell ref="Z251:Z252"/>
    <mergeCell ref="AA251:AA252"/>
    <mergeCell ref="AK249:AK250"/>
    <mergeCell ref="A251:A252"/>
    <mergeCell ref="B251:D252"/>
    <mergeCell ref="E251:G251"/>
    <mergeCell ref="H251:J251"/>
    <mergeCell ref="K251:M251"/>
    <mergeCell ref="N251:P251"/>
    <mergeCell ref="Q251:S251"/>
    <mergeCell ref="T251:V251"/>
    <mergeCell ref="AG251:AG252"/>
    <mergeCell ref="AD249:AD250"/>
    <mergeCell ref="AE249:AE250"/>
    <mergeCell ref="AF249:AF250"/>
    <mergeCell ref="AJ249:AJ250"/>
    <mergeCell ref="Z249:Z250"/>
    <mergeCell ref="AA249:AA250"/>
    <mergeCell ref="AB249:AB250"/>
    <mergeCell ref="AC249:AC250"/>
    <mergeCell ref="A249:A250"/>
    <mergeCell ref="B249:D250"/>
    <mergeCell ref="E249:G250"/>
    <mergeCell ref="H249:J250"/>
    <mergeCell ref="AJ243:AJ244"/>
    <mergeCell ref="AK243:AK244"/>
    <mergeCell ref="AC243:AC244"/>
    <mergeCell ref="AD243:AD244"/>
    <mergeCell ref="AE243:AE244"/>
    <mergeCell ref="AF243:AF244"/>
    <mergeCell ref="AG243:AG244"/>
    <mergeCell ref="AI243:AI244"/>
    <mergeCell ref="AI247:AK247"/>
    <mergeCell ref="P248:S248"/>
    <mergeCell ref="V248:X248"/>
    <mergeCell ref="K249:M250"/>
    <mergeCell ref="N249:P250"/>
    <mergeCell ref="AG249:AG250"/>
    <mergeCell ref="AI249:AI250"/>
    <mergeCell ref="Q249:S250"/>
    <mergeCell ref="T249:V250"/>
    <mergeCell ref="W249:Y250"/>
    <mergeCell ref="W243:Y244"/>
    <mergeCell ref="Z243:Z244"/>
    <mergeCell ref="C246:D246"/>
    <mergeCell ref="H246:K246"/>
    <mergeCell ref="K243:M243"/>
    <mergeCell ref="N243:P243"/>
    <mergeCell ref="Q243:S243"/>
    <mergeCell ref="T243:V243"/>
    <mergeCell ref="A243:A244"/>
    <mergeCell ref="B243:D243"/>
    <mergeCell ref="E243:G243"/>
    <mergeCell ref="H243:J243"/>
    <mergeCell ref="AG241:AG242"/>
    <mergeCell ref="AI241:AI242"/>
    <mergeCell ref="AA243:AA244"/>
    <mergeCell ref="AB243:AB244"/>
    <mergeCell ref="K241:M241"/>
    <mergeCell ref="N241:P241"/>
    <mergeCell ref="A241:A242"/>
    <mergeCell ref="B241:D241"/>
    <mergeCell ref="E241:G241"/>
    <mergeCell ref="H241:J241"/>
    <mergeCell ref="AJ241:AJ242"/>
    <mergeCell ref="AK241:AK242"/>
    <mergeCell ref="W241:Y241"/>
    <mergeCell ref="Z241:Z242"/>
    <mergeCell ref="AA241:AA242"/>
    <mergeCell ref="AB241:AB242"/>
    <mergeCell ref="AJ239:AJ240"/>
    <mergeCell ref="AK239:AK240"/>
    <mergeCell ref="AG239:AG240"/>
    <mergeCell ref="AI239:AI240"/>
    <mergeCell ref="Q241:S241"/>
    <mergeCell ref="T241:V242"/>
    <mergeCell ref="AC241:AC242"/>
    <mergeCell ref="AD241:AD242"/>
    <mergeCell ref="AE241:AE242"/>
    <mergeCell ref="AF241:AF242"/>
    <mergeCell ref="W239:Y239"/>
    <mergeCell ref="Z239:Z240"/>
    <mergeCell ref="AA239:AA240"/>
    <mergeCell ref="AB239:AB240"/>
    <mergeCell ref="AE239:AE240"/>
    <mergeCell ref="AF239:AF240"/>
    <mergeCell ref="AC239:AC240"/>
    <mergeCell ref="AD239:AD240"/>
    <mergeCell ref="A239:A240"/>
    <mergeCell ref="B239:D239"/>
    <mergeCell ref="E239:G239"/>
    <mergeCell ref="H239:J239"/>
    <mergeCell ref="K239:M239"/>
    <mergeCell ref="N239:P239"/>
    <mergeCell ref="AG237:AG238"/>
    <mergeCell ref="AI237:AI238"/>
    <mergeCell ref="AJ237:AJ238"/>
    <mergeCell ref="AK237:AK238"/>
    <mergeCell ref="Q239:S240"/>
    <mergeCell ref="T239:V239"/>
    <mergeCell ref="W237:Y237"/>
    <mergeCell ref="Z237:Z238"/>
    <mergeCell ref="AA237:AA238"/>
    <mergeCell ref="AB237:AB238"/>
    <mergeCell ref="K237:M237"/>
    <mergeCell ref="N237:P238"/>
    <mergeCell ref="Q237:S237"/>
    <mergeCell ref="T237:V237"/>
    <mergeCell ref="AE237:AE238"/>
    <mergeCell ref="AF237:AF238"/>
    <mergeCell ref="AC237:AC238"/>
    <mergeCell ref="AD237:AD238"/>
    <mergeCell ref="A237:A238"/>
    <mergeCell ref="B237:D237"/>
    <mergeCell ref="E237:G237"/>
    <mergeCell ref="H237:J237"/>
    <mergeCell ref="AE235:AE236"/>
    <mergeCell ref="AF235:AF236"/>
    <mergeCell ref="AC235:AC236"/>
    <mergeCell ref="AD235:AD236"/>
    <mergeCell ref="A235:A236"/>
    <mergeCell ref="B235:D235"/>
    <mergeCell ref="AJ235:AJ236"/>
    <mergeCell ref="AK235:AK236"/>
    <mergeCell ref="AG235:AG236"/>
    <mergeCell ref="AI235:AI236"/>
    <mergeCell ref="Q235:S235"/>
    <mergeCell ref="T235:V235"/>
    <mergeCell ref="W235:Y235"/>
    <mergeCell ref="Z235:Z236"/>
    <mergeCell ref="AA235:AA236"/>
    <mergeCell ref="AB235:AB236"/>
    <mergeCell ref="AI233:AI234"/>
    <mergeCell ref="AJ233:AJ234"/>
    <mergeCell ref="AK233:AK234"/>
    <mergeCell ref="E235:G235"/>
    <mergeCell ref="H235:J235"/>
    <mergeCell ref="K235:M236"/>
    <mergeCell ref="N235:P235"/>
    <mergeCell ref="AE233:AE234"/>
    <mergeCell ref="AF233:AF234"/>
    <mergeCell ref="W233:Y233"/>
    <mergeCell ref="A233:A234"/>
    <mergeCell ref="B233:D233"/>
    <mergeCell ref="E233:G233"/>
    <mergeCell ref="H233:J234"/>
    <mergeCell ref="AC233:AC234"/>
    <mergeCell ref="AD233:AD234"/>
    <mergeCell ref="Z233:Z234"/>
    <mergeCell ref="AA233:AA234"/>
    <mergeCell ref="AB233:AB234"/>
    <mergeCell ref="AF231:AF232"/>
    <mergeCell ref="AJ231:AJ232"/>
    <mergeCell ref="AK231:AK232"/>
    <mergeCell ref="AG231:AG232"/>
    <mergeCell ref="AI231:AI232"/>
    <mergeCell ref="K233:M233"/>
    <mergeCell ref="N233:P233"/>
    <mergeCell ref="Q233:S233"/>
    <mergeCell ref="T233:V233"/>
    <mergeCell ref="AG233:AG234"/>
    <mergeCell ref="Z231:Z232"/>
    <mergeCell ref="AA231:AA232"/>
    <mergeCell ref="AB231:AB232"/>
    <mergeCell ref="AE231:AE232"/>
    <mergeCell ref="AC231:AC232"/>
    <mergeCell ref="AD231:AD232"/>
    <mergeCell ref="AB229:AB230"/>
    <mergeCell ref="AC229:AC230"/>
    <mergeCell ref="AD229:AD230"/>
    <mergeCell ref="A231:A232"/>
    <mergeCell ref="B231:D231"/>
    <mergeCell ref="E231:G232"/>
    <mergeCell ref="H231:J231"/>
    <mergeCell ref="Q231:S231"/>
    <mergeCell ref="T231:V231"/>
    <mergeCell ref="W231:Y231"/>
    <mergeCell ref="AI229:AI230"/>
    <mergeCell ref="AJ229:AJ230"/>
    <mergeCell ref="AK229:AK230"/>
    <mergeCell ref="K231:M231"/>
    <mergeCell ref="N231:P231"/>
    <mergeCell ref="AE229:AE230"/>
    <mergeCell ref="AF229:AF230"/>
    <mergeCell ref="W229:Y229"/>
    <mergeCell ref="Z229:Z230"/>
    <mergeCell ref="AA229:AA230"/>
    <mergeCell ref="AK227:AK228"/>
    <mergeCell ref="A229:A230"/>
    <mergeCell ref="B229:D230"/>
    <mergeCell ref="E229:G229"/>
    <mergeCell ref="H229:J229"/>
    <mergeCell ref="K229:M229"/>
    <mergeCell ref="N229:P229"/>
    <mergeCell ref="Q229:S229"/>
    <mergeCell ref="T229:V229"/>
    <mergeCell ref="AG229:AG230"/>
    <mergeCell ref="AD227:AD228"/>
    <mergeCell ref="AE227:AE228"/>
    <mergeCell ref="AF227:AF228"/>
    <mergeCell ref="AJ227:AJ228"/>
    <mergeCell ref="Z227:Z228"/>
    <mergeCell ref="AA227:AA228"/>
    <mergeCell ref="AB227:AB228"/>
    <mergeCell ref="AC227:AC228"/>
    <mergeCell ref="A227:A228"/>
    <mergeCell ref="B227:D228"/>
    <mergeCell ref="E227:G228"/>
    <mergeCell ref="H227:J228"/>
    <mergeCell ref="AJ221:AJ222"/>
    <mergeCell ref="AK221:AK222"/>
    <mergeCell ref="AC221:AC222"/>
    <mergeCell ref="AD221:AD222"/>
    <mergeCell ref="AE221:AE222"/>
    <mergeCell ref="AF221:AF222"/>
    <mergeCell ref="AG221:AG222"/>
    <mergeCell ref="AI221:AI222"/>
    <mergeCell ref="AI225:AK225"/>
    <mergeCell ref="P226:S226"/>
    <mergeCell ref="V226:X226"/>
    <mergeCell ref="K227:M228"/>
    <mergeCell ref="N227:P228"/>
    <mergeCell ref="AG227:AG228"/>
    <mergeCell ref="AI227:AI228"/>
    <mergeCell ref="Q227:S228"/>
    <mergeCell ref="T227:V228"/>
    <mergeCell ref="W227:Y228"/>
    <mergeCell ref="W221:Y222"/>
    <mergeCell ref="Z221:Z222"/>
    <mergeCell ref="C224:D224"/>
    <mergeCell ref="H224:K224"/>
    <mergeCell ref="K221:M221"/>
    <mergeCell ref="N221:P221"/>
    <mergeCell ref="Q221:S221"/>
    <mergeCell ref="T221:V221"/>
    <mergeCell ref="A221:A222"/>
    <mergeCell ref="B221:D221"/>
    <mergeCell ref="E221:G221"/>
    <mergeCell ref="H221:J221"/>
    <mergeCell ref="AG219:AG220"/>
    <mergeCell ref="AI219:AI220"/>
    <mergeCell ref="AA221:AA222"/>
    <mergeCell ref="AB221:AB222"/>
    <mergeCell ref="K219:M219"/>
    <mergeCell ref="N219:P219"/>
    <mergeCell ref="A219:A220"/>
    <mergeCell ref="B219:D219"/>
    <mergeCell ref="E219:G219"/>
    <mergeCell ref="H219:J219"/>
    <mergeCell ref="AJ219:AJ220"/>
    <mergeCell ref="AK219:AK220"/>
    <mergeCell ref="W219:Y219"/>
    <mergeCell ref="Z219:Z220"/>
    <mergeCell ref="AA219:AA220"/>
    <mergeCell ref="AB219:AB220"/>
    <mergeCell ref="AJ217:AJ218"/>
    <mergeCell ref="AK217:AK218"/>
    <mergeCell ref="AG217:AG218"/>
    <mergeCell ref="AI217:AI218"/>
    <mergeCell ref="Q219:S219"/>
    <mergeCell ref="T219:V220"/>
    <mergeCell ref="AC219:AC220"/>
    <mergeCell ref="AD219:AD220"/>
    <mergeCell ref="AE219:AE220"/>
    <mergeCell ref="AF219:AF220"/>
    <mergeCell ref="W217:Y217"/>
    <mergeCell ref="Z217:Z218"/>
    <mergeCell ref="AA217:AA218"/>
    <mergeCell ref="AB217:AB218"/>
    <mergeCell ref="AE217:AE218"/>
    <mergeCell ref="AF217:AF218"/>
    <mergeCell ref="AC217:AC218"/>
    <mergeCell ref="AD217:AD218"/>
    <mergeCell ref="A217:A218"/>
    <mergeCell ref="B217:D217"/>
    <mergeCell ref="E217:G217"/>
    <mergeCell ref="H217:J217"/>
    <mergeCell ref="K217:M217"/>
    <mergeCell ref="N217:P217"/>
    <mergeCell ref="AG215:AG216"/>
    <mergeCell ref="AI215:AI216"/>
    <mergeCell ref="AJ215:AJ216"/>
    <mergeCell ref="AK215:AK216"/>
    <mergeCell ref="Q217:S218"/>
    <mergeCell ref="T217:V217"/>
    <mergeCell ref="W215:Y215"/>
    <mergeCell ref="Z215:Z216"/>
    <mergeCell ref="AA215:AA216"/>
    <mergeCell ref="AB215:AB216"/>
    <mergeCell ref="K215:M215"/>
    <mergeCell ref="N215:P216"/>
    <mergeCell ref="Q215:S215"/>
    <mergeCell ref="T215:V215"/>
    <mergeCell ref="AE215:AE216"/>
    <mergeCell ref="AF215:AF216"/>
    <mergeCell ref="AC215:AC216"/>
    <mergeCell ref="AD215:AD216"/>
    <mergeCell ref="A215:A216"/>
    <mergeCell ref="B215:D215"/>
    <mergeCell ref="E215:G215"/>
    <mergeCell ref="H215:J215"/>
    <mergeCell ref="AE213:AE214"/>
    <mergeCell ref="AF213:AF214"/>
    <mergeCell ref="AC213:AC214"/>
    <mergeCell ref="AD213:AD214"/>
    <mergeCell ref="A213:A214"/>
    <mergeCell ref="B213:D213"/>
    <mergeCell ref="AJ213:AJ214"/>
    <mergeCell ref="AK213:AK214"/>
    <mergeCell ref="AG213:AG214"/>
    <mergeCell ref="AI213:AI214"/>
    <mergeCell ref="Q213:S213"/>
    <mergeCell ref="T213:V213"/>
    <mergeCell ref="W213:Y213"/>
    <mergeCell ref="Z213:Z214"/>
    <mergeCell ref="AA213:AA214"/>
    <mergeCell ref="AB213:AB214"/>
    <mergeCell ref="AI211:AI212"/>
    <mergeCell ref="AJ211:AJ212"/>
    <mergeCell ref="AK211:AK212"/>
    <mergeCell ref="E213:G213"/>
    <mergeCell ref="H213:J213"/>
    <mergeCell ref="K213:M214"/>
    <mergeCell ref="N213:P213"/>
    <mergeCell ref="AE211:AE212"/>
    <mergeCell ref="AF211:AF212"/>
    <mergeCell ref="W211:Y211"/>
    <mergeCell ref="A211:A212"/>
    <mergeCell ref="B211:D211"/>
    <mergeCell ref="E211:G211"/>
    <mergeCell ref="H211:J212"/>
    <mergeCell ref="AC211:AC212"/>
    <mergeCell ref="AD211:AD212"/>
    <mergeCell ref="Z211:Z212"/>
    <mergeCell ref="AA211:AA212"/>
    <mergeCell ref="AB211:AB212"/>
    <mergeCell ref="AF209:AF210"/>
    <mergeCell ref="AJ209:AJ210"/>
    <mergeCell ref="AK209:AK210"/>
    <mergeCell ref="AG209:AG210"/>
    <mergeCell ref="AI209:AI210"/>
    <mergeCell ref="K211:M211"/>
    <mergeCell ref="N211:P211"/>
    <mergeCell ref="Q211:S211"/>
    <mergeCell ref="T211:V211"/>
    <mergeCell ref="AG211:AG212"/>
    <mergeCell ref="Z209:Z210"/>
    <mergeCell ref="AA209:AA210"/>
    <mergeCell ref="AB209:AB210"/>
    <mergeCell ref="AE209:AE210"/>
    <mergeCell ref="AC209:AC210"/>
    <mergeCell ref="AD209:AD210"/>
    <mergeCell ref="AB207:AB208"/>
    <mergeCell ref="AC207:AC208"/>
    <mergeCell ref="AD207:AD208"/>
    <mergeCell ref="A209:A210"/>
    <mergeCell ref="B209:D209"/>
    <mergeCell ref="E209:G210"/>
    <mergeCell ref="H209:J209"/>
    <mergeCell ref="Q209:S209"/>
    <mergeCell ref="T209:V209"/>
    <mergeCell ref="W209:Y209"/>
    <mergeCell ref="AI207:AI208"/>
    <mergeCell ref="AJ207:AJ208"/>
    <mergeCell ref="AK207:AK208"/>
    <mergeCell ref="K209:M209"/>
    <mergeCell ref="N209:P209"/>
    <mergeCell ref="AE207:AE208"/>
    <mergeCell ref="AF207:AF208"/>
    <mergeCell ref="W207:Y207"/>
    <mergeCell ref="Z207:Z208"/>
    <mergeCell ref="AA207:AA208"/>
    <mergeCell ref="AK205:AK206"/>
    <mergeCell ref="A207:A208"/>
    <mergeCell ref="B207:D208"/>
    <mergeCell ref="E207:G207"/>
    <mergeCell ref="H207:J207"/>
    <mergeCell ref="K207:M207"/>
    <mergeCell ref="N207:P207"/>
    <mergeCell ref="Q207:S207"/>
    <mergeCell ref="T207:V207"/>
    <mergeCell ref="AG207:AG208"/>
    <mergeCell ref="AD205:AD206"/>
    <mergeCell ref="AE205:AE206"/>
    <mergeCell ref="AF205:AF206"/>
    <mergeCell ref="AJ205:AJ206"/>
    <mergeCell ref="Z205:Z206"/>
    <mergeCell ref="AA205:AA206"/>
    <mergeCell ref="AB205:AB206"/>
    <mergeCell ref="AC205:AC206"/>
    <mergeCell ref="A205:A206"/>
    <mergeCell ref="B205:D206"/>
    <mergeCell ref="E205:G206"/>
    <mergeCell ref="H205:J206"/>
    <mergeCell ref="AJ199:AJ200"/>
    <mergeCell ref="AK199:AK200"/>
    <mergeCell ref="AC199:AC200"/>
    <mergeCell ref="AD199:AD200"/>
    <mergeCell ref="AE199:AE200"/>
    <mergeCell ref="AF199:AF200"/>
    <mergeCell ref="AG199:AG200"/>
    <mergeCell ref="AI199:AI200"/>
    <mergeCell ref="AI203:AK203"/>
    <mergeCell ref="P204:S204"/>
    <mergeCell ref="V204:X204"/>
    <mergeCell ref="K205:M206"/>
    <mergeCell ref="N205:P206"/>
    <mergeCell ref="AG205:AG206"/>
    <mergeCell ref="AI205:AI206"/>
    <mergeCell ref="Q205:S206"/>
    <mergeCell ref="T205:V206"/>
    <mergeCell ref="W205:Y206"/>
    <mergeCell ref="W199:Y200"/>
    <mergeCell ref="Z199:Z200"/>
    <mergeCell ref="C202:D202"/>
    <mergeCell ref="H202:K202"/>
    <mergeCell ref="K199:M199"/>
    <mergeCell ref="N199:P199"/>
    <mergeCell ref="Q199:S199"/>
    <mergeCell ref="T199:V199"/>
    <mergeCell ref="A199:A200"/>
    <mergeCell ref="B199:D199"/>
    <mergeCell ref="E199:G199"/>
    <mergeCell ref="H199:J199"/>
    <mergeCell ref="AG197:AG198"/>
    <mergeCell ref="AI197:AI198"/>
    <mergeCell ref="AA199:AA200"/>
    <mergeCell ref="AB199:AB200"/>
    <mergeCell ref="K197:M197"/>
    <mergeCell ref="N197:P197"/>
    <mergeCell ref="A197:A198"/>
    <mergeCell ref="B197:D197"/>
    <mergeCell ref="E197:G197"/>
    <mergeCell ref="H197:J197"/>
    <mergeCell ref="AJ197:AJ198"/>
    <mergeCell ref="AK197:AK198"/>
    <mergeCell ref="W197:Y197"/>
    <mergeCell ref="Z197:Z198"/>
    <mergeCell ref="AA197:AA198"/>
    <mergeCell ref="AB197:AB198"/>
    <mergeCell ref="AJ195:AJ196"/>
    <mergeCell ref="AK195:AK196"/>
    <mergeCell ref="AG195:AG196"/>
    <mergeCell ref="AI195:AI196"/>
    <mergeCell ref="Q197:S197"/>
    <mergeCell ref="T197:V198"/>
    <mergeCell ref="AC197:AC198"/>
    <mergeCell ref="AD197:AD198"/>
    <mergeCell ref="AE197:AE198"/>
    <mergeCell ref="AF197:AF198"/>
    <mergeCell ref="W195:Y195"/>
    <mergeCell ref="Z195:Z196"/>
    <mergeCell ref="AA195:AA196"/>
    <mergeCell ref="AB195:AB196"/>
    <mergeCell ref="AE195:AE196"/>
    <mergeCell ref="AF195:AF196"/>
    <mergeCell ref="AC195:AC196"/>
    <mergeCell ref="AD195:AD196"/>
    <mergeCell ref="A195:A196"/>
    <mergeCell ref="B195:D195"/>
    <mergeCell ref="E195:G195"/>
    <mergeCell ref="H195:J195"/>
    <mergeCell ref="K195:M195"/>
    <mergeCell ref="N195:P195"/>
    <mergeCell ref="AG193:AG194"/>
    <mergeCell ref="AI193:AI194"/>
    <mergeCell ref="AJ193:AJ194"/>
    <mergeCell ref="AK193:AK194"/>
    <mergeCell ref="Q195:S196"/>
    <mergeCell ref="T195:V195"/>
    <mergeCell ref="W193:Y193"/>
    <mergeCell ref="Z193:Z194"/>
    <mergeCell ref="AA193:AA194"/>
    <mergeCell ref="AB193:AB194"/>
    <mergeCell ref="K193:M193"/>
    <mergeCell ref="N193:P194"/>
    <mergeCell ref="Q193:S193"/>
    <mergeCell ref="T193:V193"/>
    <mergeCell ref="AE193:AE194"/>
    <mergeCell ref="AF193:AF194"/>
    <mergeCell ref="AC193:AC194"/>
    <mergeCell ref="AD193:AD194"/>
    <mergeCell ref="A193:A194"/>
    <mergeCell ref="B193:D193"/>
    <mergeCell ref="E193:G193"/>
    <mergeCell ref="H193:J193"/>
    <mergeCell ref="AE191:AE192"/>
    <mergeCell ref="AF191:AF192"/>
    <mergeCell ref="AC191:AC192"/>
    <mergeCell ref="AD191:AD192"/>
    <mergeCell ref="A191:A192"/>
    <mergeCell ref="B191:D191"/>
    <mergeCell ref="AJ191:AJ192"/>
    <mergeCell ref="AK191:AK192"/>
    <mergeCell ref="AG191:AG192"/>
    <mergeCell ref="AI191:AI192"/>
    <mergeCell ref="Q191:S191"/>
    <mergeCell ref="T191:V191"/>
    <mergeCell ref="W191:Y191"/>
    <mergeCell ref="Z191:Z192"/>
    <mergeCell ref="AA191:AA192"/>
    <mergeCell ref="AB191:AB192"/>
    <mergeCell ref="AJ189:AJ190"/>
    <mergeCell ref="AK189:AK190"/>
    <mergeCell ref="E191:G191"/>
    <mergeCell ref="H191:J191"/>
    <mergeCell ref="K191:M192"/>
    <mergeCell ref="N191:P191"/>
    <mergeCell ref="AE189:AE190"/>
    <mergeCell ref="AF189:AF190"/>
    <mergeCell ref="W189:Y189"/>
    <mergeCell ref="Z189:Z190"/>
    <mergeCell ref="A189:A190"/>
    <mergeCell ref="B189:D189"/>
    <mergeCell ref="E189:G189"/>
    <mergeCell ref="H189:J190"/>
    <mergeCell ref="AC189:AC190"/>
    <mergeCell ref="AD189:AD190"/>
    <mergeCell ref="AA189:AA190"/>
    <mergeCell ref="AB189:AB190"/>
    <mergeCell ref="AJ187:AJ188"/>
    <mergeCell ref="AK187:AK188"/>
    <mergeCell ref="AG187:AG188"/>
    <mergeCell ref="AI187:AI188"/>
    <mergeCell ref="K189:M189"/>
    <mergeCell ref="N189:P189"/>
    <mergeCell ref="Q189:S189"/>
    <mergeCell ref="T189:V189"/>
    <mergeCell ref="AG189:AG190"/>
    <mergeCell ref="AI189:AI190"/>
    <mergeCell ref="W187:Y187"/>
    <mergeCell ref="Z187:Z188"/>
    <mergeCell ref="AA187:AA188"/>
    <mergeCell ref="AB187:AB188"/>
    <mergeCell ref="AE187:AE188"/>
    <mergeCell ref="AF187:AF188"/>
    <mergeCell ref="AC187:AC188"/>
    <mergeCell ref="AD187:AD188"/>
    <mergeCell ref="A187:A188"/>
    <mergeCell ref="B187:D187"/>
    <mergeCell ref="E187:G188"/>
    <mergeCell ref="H187:J187"/>
    <mergeCell ref="K187:M187"/>
    <mergeCell ref="N187:P187"/>
    <mergeCell ref="Q187:S187"/>
    <mergeCell ref="T187:V187"/>
    <mergeCell ref="AE185:AE186"/>
    <mergeCell ref="AF185:AF186"/>
    <mergeCell ref="W185:Y185"/>
    <mergeCell ref="Z185:Z186"/>
    <mergeCell ref="AA185:AA186"/>
    <mergeCell ref="AB185:AB186"/>
    <mergeCell ref="AC185:AC186"/>
    <mergeCell ref="AD185:AD186"/>
    <mergeCell ref="AG185:AG186"/>
    <mergeCell ref="AI185:AI186"/>
    <mergeCell ref="AJ185:AJ186"/>
    <mergeCell ref="AK185:AK186"/>
    <mergeCell ref="AJ183:AJ184"/>
    <mergeCell ref="AK183:AK184"/>
    <mergeCell ref="A185:A186"/>
    <mergeCell ref="B185:D186"/>
    <mergeCell ref="E185:G185"/>
    <mergeCell ref="H185:J185"/>
    <mergeCell ref="K185:M185"/>
    <mergeCell ref="N185:P185"/>
    <mergeCell ref="Q185:S185"/>
    <mergeCell ref="T185:V185"/>
    <mergeCell ref="AG183:AG184"/>
    <mergeCell ref="AI183:AI184"/>
    <mergeCell ref="Q183:S184"/>
    <mergeCell ref="T183:V184"/>
    <mergeCell ref="W183:Y184"/>
    <mergeCell ref="Z183:Z184"/>
    <mergeCell ref="AA183:AA184"/>
    <mergeCell ref="AB183:AB184"/>
    <mergeCell ref="A183:A184"/>
    <mergeCell ref="B183:D184"/>
    <mergeCell ref="E183:G184"/>
    <mergeCell ref="H183:J184"/>
    <mergeCell ref="K183:M184"/>
    <mergeCell ref="N183:P184"/>
    <mergeCell ref="C180:D180"/>
    <mergeCell ref="H180:K180"/>
    <mergeCell ref="AE183:AE184"/>
    <mergeCell ref="AF183:AF184"/>
    <mergeCell ref="AI181:AK181"/>
    <mergeCell ref="P182:S182"/>
    <mergeCell ref="V182:X182"/>
    <mergeCell ref="AC183:AC184"/>
    <mergeCell ref="AD183:AD184"/>
    <mergeCell ref="AF176:AF177"/>
    <mergeCell ref="AG176:AG177"/>
    <mergeCell ref="AI176:AI177"/>
    <mergeCell ref="AJ176:AJ177"/>
    <mergeCell ref="AK176:AK177"/>
    <mergeCell ref="AC179:AF179"/>
    <mergeCell ref="AJ174:AJ175"/>
    <mergeCell ref="AK174:AK175"/>
    <mergeCell ref="A176:A177"/>
    <mergeCell ref="B176:D176"/>
    <mergeCell ref="E176:G176"/>
    <mergeCell ref="H176:J176"/>
    <mergeCell ref="K176:M176"/>
    <mergeCell ref="N176:P176"/>
    <mergeCell ref="Q176:S176"/>
    <mergeCell ref="AE176:AE177"/>
    <mergeCell ref="Z176:Z177"/>
    <mergeCell ref="T176:V176"/>
    <mergeCell ref="AC174:AC175"/>
    <mergeCell ref="AD174:AD175"/>
    <mergeCell ref="AE174:AE175"/>
    <mergeCell ref="AD176:AD177"/>
    <mergeCell ref="AA176:AA177"/>
    <mergeCell ref="AB176:AB177"/>
    <mergeCell ref="AC176:AC177"/>
    <mergeCell ref="W176:Y177"/>
    <mergeCell ref="AF174:AF175"/>
    <mergeCell ref="AG174:AG175"/>
    <mergeCell ref="AI174:AI175"/>
    <mergeCell ref="Q174:S174"/>
    <mergeCell ref="T174:V175"/>
    <mergeCell ref="W174:Y174"/>
    <mergeCell ref="Z174:Z175"/>
    <mergeCell ref="AA174:AA175"/>
    <mergeCell ref="AB174:AB175"/>
    <mergeCell ref="A174:A175"/>
    <mergeCell ref="B174:D174"/>
    <mergeCell ref="E174:G174"/>
    <mergeCell ref="H174:J174"/>
    <mergeCell ref="K174:M174"/>
    <mergeCell ref="N174:P174"/>
    <mergeCell ref="W172:Y172"/>
    <mergeCell ref="Z172:Z173"/>
    <mergeCell ref="AA172:AA173"/>
    <mergeCell ref="AB172:AB173"/>
    <mergeCell ref="AC172:AC173"/>
    <mergeCell ref="AD172:AD173"/>
    <mergeCell ref="AG172:AG173"/>
    <mergeCell ref="AI172:AI173"/>
    <mergeCell ref="AJ172:AJ173"/>
    <mergeCell ref="AK172:AK173"/>
    <mergeCell ref="K172:M172"/>
    <mergeCell ref="N172:P172"/>
    <mergeCell ref="Q172:S173"/>
    <mergeCell ref="T172:V172"/>
    <mergeCell ref="AE172:AE173"/>
    <mergeCell ref="AF172:AF173"/>
    <mergeCell ref="A172:A173"/>
    <mergeCell ref="B172:D172"/>
    <mergeCell ref="E172:G172"/>
    <mergeCell ref="H172:J172"/>
    <mergeCell ref="AE170:AE171"/>
    <mergeCell ref="AF170:AF171"/>
    <mergeCell ref="AC170:AC171"/>
    <mergeCell ref="AD170:AD171"/>
    <mergeCell ref="A170:A171"/>
    <mergeCell ref="B170:D170"/>
    <mergeCell ref="AJ170:AJ171"/>
    <mergeCell ref="AK170:AK171"/>
    <mergeCell ref="AG170:AG171"/>
    <mergeCell ref="AI170:AI171"/>
    <mergeCell ref="Q170:S170"/>
    <mergeCell ref="T170:V170"/>
    <mergeCell ref="W170:Y170"/>
    <mergeCell ref="Z170:Z171"/>
    <mergeCell ref="AA170:AA171"/>
    <mergeCell ref="AB170:AB171"/>
    <mergeCell ref="AJ168:AJ169"/>
    <mergeCell ref="AK168:AK169"/>
    <mergeCell ref="E170:G170"/>
    <mergeCell ref="H170:J170"/>
    <mergeCell ref="K170:M170"/>
    <mergeCell ref="N170:P171"/>
    <mergeCell ref="AE168:AE169"/>
    <mergeCell ref="AF168:AF169"/>
    <mergeCell ref="W168:Y168"/>
    <mergeCell ref="Z168:Z169"/>
    <mergeCell ref="A168:A169"/>
    <mergeCell ref="B168:D168"/>
    <mergeCell ref="E168:G168"/>
    <mergeCell ref="H168:J168"/>
    <mergeCell ref="AC168:AC169"/>
    <mergeCell ref="AD168:AD169"/>
    <mergeCell ref="AA168:AA169"/>
    <mergeCell ref="AB168:AB169"/>
    <mergeCell ref="AJ166:AJ167"/>
    <mergeCell ref="AK166:AK167"/>
    <mergeCell ref="AG166:AG167"/>
    <mergeCell ref="AI166:AI167"/>
    <mergeCell ref="K168:M169"/>
    <mergeCell ref="N168:P168"/>
    <mergeCell ref="Q168:S168"/>
    <mergeCell ref="T168:V168"/>
    <mergeCell ref="AG168:AG169"/>
    <mergeCell ref="AI168:AI169"/>
    <mergeCell ref="W166:Y166"/>
    <mergeCell ref="Z166:Z167"/>
    <mergeCell ref="AA166:AA167"/>
    <mergeCell ref="AB166:AB167"/>
    <mergeCell ref="AE166:AE167"/>
    <mergeCell ref="AF166:AF167"/>
    <mergeCell ref="AC166:AC167"/>
    <mergeCell ref="AD166:AD167"/>
    <mergeCell ref="A166:A167"/>
    <mergeCell ref="B166:D166"/>
    <mergeCell ref="E166:G166"/>
    <mergeCell ref="H166:J167"/>
    <mergeCell ref="K166:M166"/>
    <mergeCell ref="N166:P166"/>
    <mergeCell ref="AG164:AG165"/>
    <mergeCell ref="AI164:AI165"/>
    <mergeCell ref="AJ164:AJ165"/>
    <mergeCell ref="AK164:AK165"/>
    <mergeCell ref="Q166:S166"/>
    <mergeCell ref="T166:V166"/>
    <mergeCell ref="W164:Y164"/>
    <mergeCell ref="Z164:Z165"/>
    <mergeCell ref="AA164:AA165"/>
    <mergeCell ref="AB164:AB165"/>
    <mergeCell ref="K164:M164"/>
    <mergeCell ref="N164:P164"/>
    <mergeCell ref="Q164:S164"/>
    <mergeCell ref="T164:V164"/>
    <mergeCell ref="AE164:AE165"/>
    <mergeCell ref="AF164:AF165"/>
    <mergeCell ref="AC164:AC165"/>
    <mergeCell ref="AD164:AD165"/>
    <mergeCell ref="A164:A165"/>
    <mergeCell ref="B164:D164"/>
    <mergeCell ref="E164:G165"/>
    <mergeCell ref="H164:J164"/>
    <mergeCell ref="AE162:AE163"/>
    <mergeCell ref="AF162:AF163"/>
    <mergeCell ref="AC162:AC163"/>
    <mergeCell ref="AD162:AD163"/>
    <mergeCell ref="A162:A163"/>
    <mergeCell ref="B162:D163"/>
    <mergeCell ref="AJ162:AJ163"/>
    <mergeCell ref="AK162:AK163"/>
    <mergeCell ref="AG162:AG163"/>
    <mergeCell ref="AI162:AI163"/>
    <mergeCell ref="Q162:S162"/>
    <mergeCell ref="T162:V162"/>
    <mergeCell ref="W162:Y162"/>
    <mergeCell ref="Z162:Z163"/>
    <mergeCell ref="AA162:AA163"/>
    <mergeCell ref="AB162:AB163"/>
    <mergeCell ref="E162:G162"/>
    <mergeCell ref="H162:J162"/>
    <mergeCell ref="K162:M162"/>
    <mergeCell ref="N162:P162"/>
    <mergeCell ref="AE160:AE161"/>
    <mergeCell ref="AF160:AF161"/>
    <mergeCell ref="W160:Y161"/>
    <mergeCell ref="Z160:Z161"/>
    <mergeCell ref="AA160:AA161"/>
    <mergeCell ref="AB160:AB161"/>
    <mergeCell ref="AC160:AC161"/>
    <mergeCell ref="AD160:AD161"/>
    <mergeCell ref="AG160:AG161"/>
    <mergeCell ref="AI160:AI161"/>
    <mergeCell ref="AJ160:AJ161"/>
    <mergeCell ref="AK160:AK161"/>
    <mergeCell ref="P159:S159"/>
    <mergeCell ref="V159:X159"/>
    <mergeCell ref="A160:A161"/>
    <mergeCell ref="B160:D161"/>
    <mergeCell ref="E160:G161"/>
    <mergeCell ref="H160:J161"/>
    <mergeCell ref="K160:M161"/>
    <mergeCell ref="N160:P161"/>
    <mergeCell ref="Q160:S161"/>
    <mergeCell ref="T160:V161"/>
    <mergeCell ref="C157:D157"/>
    <mergeCell ref="H157:K157"/>
    <mergeCell ref="N154:P154"/>
    <mergeCell ref="Q154:S154"/>
    <mergeCell ref="AI158:AK158"/>
    <mergeCell ref="AB154:AB155"/>
    <mergeCell ref="AC154:AC155"/>
    <mergeCell ref="AD154:AD155"/>
    <mergeCell ref="AE154:AE155"/>
    <mergeCell ref="AF154:AF155"/>
    <mergeCell ref="AG154:AG155"/>
    <mergeCell ref="AI154:AI155"/>
    <mergeCell ref="AJ154:AJ155"/>
    <mergeCell ref="AK154:AK155"/>
    <mergeCell ref="K154:M154"/>
    <mergeCell ref="Z152:Z153"/>
    <mergeCell ref="AA152:AA153"/>
    <mergeCell ref="AB152:AB153"/>
    <mergeCell ref="AA154:AA155"/>
    <mergeCell ref="T154:V154"/>
    <mergeCell ref="W154:Y155"/>
    <mergeCell ref="Z154:Z155"/>
    <mergeCell ref="A154:A155"/>
    <mergeCell ref="B154:D154"/>
    <mergeCell ref="E154:G154"/>
    <mergeCell ref="H154:J154"/>
    <mergeCell ref="AJ152:AJ153"/>
    <mergeCell ref="AK152:AK153"/>
    <mergeCell ref="AF152:AF153"/>
    <mergeCell ref="AG152:AG153"/>
    <mergeCell ref="AI152:AI153"/>
    <mergeCell ref="AC152:AC153"/>
    <mergeCell ref="AD152:AD153"/>
    <mergeCell ref="AE152:AE153"/>
    <mergeCell ref="AK150:AK151"/>
    <mergeCell ref="A152:A153"/>
    <mergeCell ref="B152:D152"/>
    <mergeCell ref="E152:G152"/>
    <mergeCell ref="H152:J152"/>
    <mergeCell ref="K152:M152"/>
    <mergeCell ref="N152:P152"/>
    <mergeCell ref="Q152:S152"/>
    <mergeCell ref="T152:V153"/>
    <mergeCell ref="W152:Y152"/>
    <mergeCell ref="T150:V150"/>
    <mergeCell ref="W150:Y150"/>
    <mergeCell ref="Z150:Z151"/>
    <mergeCell ref="AA150:AA151"/>
    <mergeCell ref="AF150:AF151"/>
    <mergeCell ref="AG150:AG151"/>
    <mergeCell ref="AI150:AI151"/>
    <mergeCell ref="AJ150:AJ151"/>
    <mergeCell ref="AB150:AB151"/>
    <mergeCell ref="AC150:AC151"/>
    <mergeCell ref="AD150:AD151"/>
    <mergeCell ref="AE150:AE151"/>
    <mergeCell ref="AF148:AF149"/>
    <mergeCell ref="AG148:AG149"/>
    <mergeCell ref="AK148:AK149"/>
    <mergeCell ref="A150:A151"/>
    <mergeCell ref="B150:D150"/>
    <mergeCell ref="E150:G150"/>
    <mergeCell ref="H150:J150"/>
    <mergeCell ref="K150:M150"/>
    <mergeCell ref="N150:P150"/>
    <mergeCell ref="Q150:S151"/>
    <mergeCell ref="N148:P149"/>
    <mergeCell ref="Q148:S148"/>
    <mergeCell ref="T148:V148"/>
    <mergeCell ref="W148:Y148"/>
    <mergeCell ref="Z148:Z149"/>
    <mergeCell ref="AA148:AA149"/>
    <mergeCell ref="AB148:AB149"/>
    <mergeCell ref="AC148:AC149"/>
    <mergeCell ref="AF146:AF147"/>
    <mergeCell ref="AG146:AG147"/>
    <mergeCell ref="AI146:AI147"/>
    <mergeCell ref="AJ146:AJ147"/>
    <mergeCell ref="AD148:AD149"/>
    <mergeCell ref="AE148:AE149"/>
    <mergeCell ref="AI148:AI149"/>
    <mergeCell ref="AJ148:AJ149"/>
    <mergeCell ref="K148:M148"/>
    <mergeCell ref="Z146:Z147"/>
    <mergeCell ref="AA146:AA147"/>
    <mergeCell ref="AB146:AB147"/>
    <mergeCell ref="A148:A149"/>
    <mergeCell ref="B148:D148"/>
    <mergeCell ref="E148:G148"/>
    <mergeCell ref="H148:J148"/>
    <mergeCell ref="T146:V146"/>
    <mergeCell ref="W146:Y146"/>
    <mergeCell ref="AK144:AK145"/>
    <mergeCell ref="A146:A147"/>
    <mergeCell ref="B146:D146"/>
    <mergeCell ref="E146:G146"/>
    <mergeCell ref="H146:J146"/>
    <mergeCell ref="K146:M147"/>
    <mergeCell ref="N146:P146"/>
    <mergeCell ref="Q146:S146"/>
    <mergeCell ref="AK146:AK147"/>
    <mergeCell ref="AC146:AC147"/>
    <mergeCell ref="AD146:AD147"/>
    <mergeCell ref="AE146:AE147"/>
    <mergeCell ref="AI144:AI145"/>
    <mergeCell ref="AJ144:AJ145"/>
    <mergeCell ref="AD144:AD145"/>
    <mergeCell ref="AE144:AE145"/>
    <mergeCell ref="Z144:Z145"/>
    <mergeCell ref="AA144:AA145"/>
    <mergeCell ref="AK142:AK143"/>
    <mergeCell ref="A144:A145"/>
    <mergeCell ref="B144:D144"/>
    <mergeCell ref="E144:G144"/>
    <mergeCell ref="H144:J145"/>
    <mergeCell ref="K144:M144"/>
    <mergeCell ref="AB144:AB145"/>
    <mergeCell ref="AC144:AC145"/>
    <mergeCell ref="N144:P144"/>
    <mergeCell ref="Q144:S144"/>
    <mergeCell ref="AF144:AF145"/>
    <mergeCell ref="AG144:AG145"/>
    <mergeCell ref="AD142:AD143"/>
    <mergeCell ref="AE142:AE143"/>
    <mergeCell ref="AB142:AB143"/>
    <mergeCell ref="AC142:AC143"/>
    <mergeCell ref="T144:V144"/>
    <mergeCell ref="W144:Y144"/>
    <mergeCell ref="AI142:AI143"/>
    <mergeCell ref="AJ142:AJ143"/>
    <mergeCell ref="AF142:AF143"/>
    <mergeCell ref="AG142:AG143"/>
    <mergeCell ref="N142:P142"/>
    <mergeCell ref="Q142:S142"/>
    <mergeCell ref="T142:V142"/>
    <mergeCell ref="W142:Y142"/>
    <mergeCell ref="Z142:Z143"/>
    <mergeCell ref="AA142:AA143"/>
    <mergeCell ref="AF140:AF141"/>
    <mergeCell ref="AG140:AG141"/>
    <mergeCell ref="AI140:AI141"/>
    <mergeCell ref="AJ140:AJ141"/>
    <mergeCell ref="AK140:AK141"/>
    <mergeCell ref="A142:A143"/>
    <mergeCell ref="B142:D142"/>
    <mergeCell ref="E142:G143"/>
    <mergeCell ref="H142:J142"/>
    <mergeCell ref="K142:M142"/>
    <mergeCell ref="Z140:Z141"/>
    <mergeCell ref="AA140:AA141"/>
    <mergeCell ref="AB140:AB141"/>
    <mergeCell ref="AC140:AC141"/>
    <mergeCell ref="AD140:AD141"/>
    <mergeCell ref="AE140:AE141"/>
    <mergeCell ref="AK138:AK139"/>
    <mergeCell ref="A140:A141"/>
    <mergeCell ref="B140:D141"/>
    <mergeCell ref="E140:G140"/>
    <mergeCell ref="H140:J140"/>
    <mergeCell ref="K140:M140"/>
    <mergeCell ref="N140:P140"/>
    <mergeCell ref="Q140:S140"/>
    <mergeCell ref="T140:V140"/>
    <mergeCell ref="W140:Y140"/>
    <mergeCell ref="AE138:AE139"/>
    <mergeCell ref="T138:V139"/>
    <mergeCell ref="W138:Y139"/>
    <mergeCell ref="Z138:Z139"/>
    <mergeCell ref="AA138:AA139"/>
    <mergeCell ref="AB138:AB139"/>
    <mergeCell ref="AC138:AC139"/>
    <mergeCell ref="N138:P139"/>
    <mergeCell ref="AF138:AF139"/>
    <mergeCell ref="AG138:AG139"/>
    <mergeCell ref="AI138:AI139"/>
    <mergeCell ref="AJ138:AJ139"/>
    <mergeCell ref="AI136:AK136"/>
    <mergeCell ref="P137:S137"/>
    <mergeCell ref="V137:X137"/>
    <mergeCell ref="Q138:S139"/>
    <mergeCell ref="AD138:AD139"/>
    <mergeCell ref="C135:D135"/>
    <mergeCell ref="H135:K135"/>
    <mergeCell ref="Z132:Z133"/>
    <mergeCell ref="AA132:AA133"/>
    <mergeCell ref="K132:M132"/>
    <mergeCell ref="A138:A139"/>
    <mergeCell ref="B138:D139"/>
    <mergeCell ref="E138:G139"/>
    <mergeCell ref="H138:J139"/>
    <mergeCell ref="K138:M139"/>
    <mergeCell ref="A132:A133"/>
    <mergeCell ref="B132:D132"/>
    <mergeCell ref="E132:G132"/>
    <mergeCell ref="H132:J132"/>
    <mergeCell ref="N132:P132"/>
    <mergeCell ref="AE130:AE131"/>
    <mergeCell ref="AD130:AD131"/>
    <mergeCell ref="AB132:AB133"/>
    <mergeCell ref="Q132:S132"/>
    <mergeCell ref="T132:V132"/>
    <mergeCell ref="AC132:AC133"/>
    <mergeCell ref="AD132:AD133"/>
    <mergeCell ref="AE132:AE133"/>
    <mergeCell ref="T130:V131"/>
    <mergeCell ref="W130:Y130"/>
    <mergeCell ref="Z130:Z131"/>
    <mergeCell ref="AA130:AA131"/>
    <mergeCell ref="AB130:AB131"/>
    <mergeCell ref="AC130:AC131"/>
    <mergeCell ref="W132:Y133"/>
    <mergeCell ref="AK130:AK131"/>
    <mergeCell ref="AF132:AF133"/>
    <mergeCell ref="AG132:AG133"/>
    <mergeCell ref="AI132:AI133"/>
    <mergeCell ref="AJ132:AJ133"/>
    <mergeCell ref="AG130:AG131"/>
    <mergeCell ref="AI130:AI131"/>
    <mergeCell ref="AJ130:AJ131"/>
    <mergeCell ref="AK132:AK133"/>
    <mergeCell ref="AF130:AF131"/>
    <mergeCell ref="Q130:S130"/>
    <mergeCell ref="AB128:AB129"/>
    <mergeCell ref="AI128:AI129"/>
    <mergeCell ref="AC128:AC129"/>
    <mergeCell ref="AD128:AD129"/>
    <mergeCell ref="AE128:AE129"/>
    <mergeCell ref="AF128:AF129"/>
    <mergeCell ref="AG128:AG129"/>
    <mergeCell ref="AA128:AA129"/>
    <mergeCell ref="A130:A131"/>
    <mergeCell ref="B130:D130"/>
    <mergeCell ref="E130:G130"/>
    <mergeCell ref="H130:J130"/>
    <mergeCell ref="K130:M130"/>
    <mergeCell ref="N130:P130"/>
    <mergeCell ref="AK126:AK127"/>
    <mergeCell ref="A128:A129"/>
    <mergeCell ref="B128:D128"/>
    <mergeCell ref="E128:G128"/>
    <mergeCell ref="H128:J128"/>
    <mergeCell ref="K128:M128"/>
    <mergeCell ref="AJ128:AJ129"/>
    <mergeCell ref="AK128:AK129"/>
    <mergeCell ref="AA126:AA127"/>
    <mergeCell ref="Z128:Z129"/>
    <mergeCell ref="T126:V126"/>
    <mergeCell ref="W126:Y126"/>
    <mergeCell ref="N128:P128"/>
    <mergeCell ref="Q128:S129"/>
    <mergeCell ref="T128:V128"/>
    <mergeCell ref="W128:Y128"/>
    <mergeCell ref="Q126:S126"/>
    <mergeCell ref="N126:P127"/>
    <mergeCell ref="AI126:AI127"/>
    <mergeCell ref="AJ126:AJ127"/>
    <mergeCell ref="AF126:AF127"/>
    <mergeCell ref="AG126:AG127"/>
    <mergeCell ref="AB126:AB127"/>
    <mergeCell ref="AC126:AC127"/>
    <mergeCell ref="AD126:AD127"/>
    <mergeCell ref="AE126:AE127"/>
    <mergeCell ref="Z126:Z127"/>
    <mergeCell ref="AA124:AA125"/>
    <mergeCell ref="AF124:AF125"/>
    <mergeCell ref="AG124:AG125"/>
    <mergeCell ref="AK124:AK125"/>
    <mergeCell ref="A126:A127"/>
    <mergeCell ref="B126:D126"/>
    <mergeCell ref="E126:G126"/>
    <mergeCell ref="H126:J126"/>
    <mergeCell ref="K126:M126"/>
    <mergeCell ref="AB124:AB125"/>
    <mergeCell ref="AC124:AC125"/>
    <mergeCell ref="AD124:AD125"/>
    <mergeCell ref="AE124:AE125"/>
    <mergeCell ref="T124:V124"/>
    <mergeCell ref="W124:Y124"/>
    <mergeCell ref="Z124:Z125"/>
    <mergeCell ref="AK122:AK123"/>
    <mergeCell ref="A124:A125"/>
    <mergeCell ref="B124:D124"/>
    <mergeCell ref="E124:G124"/>
    <mergeCell ref="H124:J124"/>
    <mergeCell ref="K124:M125"/>
    <mergeCell ref="N124:P124"/>
    <mergeCell ref="Q124:S124"/>
    <mergeCell ref="AI124:AI125"/>
    <mergeCell ref="AJ124:AJ125"/>
    <mergeCell ref="AA122:AA123"/>
    <mergeCell ref="AD122:AD123"/>
    <mergeCell ref="AE122:AE123"/>
    <mergeCell ref="AI122:AI123"/>
    <mergeCell ref="AJ122:AJ123"/>
    <mergeCell ref="AF122:AF123"/>
    <mergeCell ref="AG122:AG123"/>
    <mergeCell ref="A122:A123"/>
    <mergeCell ref="B122:D122"/>
    <mergeCell ref="E122:G122"/>
    <mergeCell ref="H122:J123"/>
    <mergeCell ref="T120:V120"/>
    <mergeCell ref="W120:Y120"/>
    <mergeCell ref="N122:P122"/>
    <mergeCell ref="Q122:S122"/>
    <mergeCell ref="T122:V122"/>
    <mergeCell ref="W122:Y122"/>
    <mergeCell ref="AK120:AK121"/>
    <mergeCell ref="AC120:AC121"/>
    <mergeCell ref="K122:M122"/>
    <mergeCell ref="Z120:Z121"/>
    <mergeCell ref="AA120:AA121"/>
    <mergeCell ref="AB120:AB121"/>
    <mergeCell ref="AB122:AB123"/>
    <mergeCell ref="AC122:AC123"/>
    <mergeCell ref="AF120:AF121"/>
    <mergeCell ref="Z122:Z123"/>
    <mergeCell ref="AI120:AI121"/>
    <mergeCell ref="AJ120:AJ121"/>
    <mergeCell ref="AG118:AG119"/>
    <mergeCell ref="A120:A121"/>
    <mergeCell ref="B120:D120"/>
    <mergeCell ref="E120:G121"/>
    <mergeCell ref="H120:J120"/>
    <mergeCell ref="K120:M120"/>
    <mergeCell ref="N120:P120"/>
    <mergeCell ref="Q120:S120"/>
    <mergeCell ref="AC118:AC119"/>
    <mergeCell ref="AK118:AK119"/>
    <mergeCell ref="AF118:AF119"/>
    <mergeCell ref="AD120:AD121"/>
    <mergeCell ref="AE120:AE121"/>
    <mergeCell ref="AI118:AI119"/>
    <mergeCell ref="AJ118:AJ119"/>
    <mergeCell ref="AD118:AD119"/>
    <mergeCell ref="AE118:AE119"/>
    <mergeCell ref="AG120:AG121"/>
    <mergeCell ref="A118:A119"/>
    <mergeCell ref="B118:D119"/>
    <mergeCell ref="E118:G118"/>
    <mergeCell ref="H118:J118"/>
    <mergeCell ref="K118:M118"/>
    <mergeCell ref="AB118:AB119"/>
    <mergeCell ref="T118:V118"/>
    <mergeCell ref="N118:P118"/>
    <mergeCell ref="Q118:S118"/>
    <mergeCell ref="N116:P117"/>
    <mergeCell ref="Q116:S117"/>
    <mergeCell ref="T116:V117"/>
    <mergeCell ref="AB116:AB117"/>
    <mergeCell ref="W118:Y118"/>
    <mergeCell ref="Z118:Z119"/>
    <mergeCell ref="AA118:AA119"/>
    <mergeCell ref="C113:D113"/>
    <mergeCell ref="H113:K113"/>
    <mergeCell ref="AI114:AK114"/>
    <mergeCell ref="P115:S115"/>
    <mergeCell ref="V115:X115"/>
    <mergeCell ref="B116:D117"/>
    <mergeCell ref="E116:G117"/>
    <mergeCell ref="AD116:AD117"/>
    <mergeCell ref="AK116:AK117"/>
    <mergeCell ref="A110:A111"/>
    <mergeCell ref="B110:D110"/>
    <mergeCell ref="E110:G110"/>
    <mergeCell ref="H110:J110"/>
    <mergeCell ref="W116:Y117"/>
    <mergeCell ref="AF116:AF117"/>
    <mergeCell ref="A116:A117"/>
    <mergeCell ref="Z116:Z117"/>
    <mergeCell ref="AA116:AA117"/>
    <mergeCell ref="AC116:AC117"/>
    <mergeCell ref="AA110:AA111"/>
    <mergeCell ref="AB110:AB111"/>
    <mergeCell ref="AD110:AD111"/>
    <mergeCell ref="AI116:AI117"/>
    <mergeCell ref="AJ116:AJ117"/>
    <mergeCell ref="AG116:AG117"/>
    <mergeCell ref="AJ108:AJ109"/>
    <mergeCell ref="AK108:AK109"/>
    <mergeCell ref="AG108:AG109"/>
    <mergeCell ref="AI108:AI109"/>
    <mergeCell ref="H116:J117"/>
    <mergeCell ref="K116:M117"/>
    <mergeCell ref="AE116:AE117"/>
    <mergeCell ref="AI110:AI111"/>
    <mergeCell ref="AJ110:AJ111"/>
    <mergeCell ref="W110:Y111"/>
    <mergeCell ref="K110:M110"/>
    <mergeCell ref="N110:P110"/>
    <mergeCell ref="Q110:S110"/>
    <mergeCell ref="T110:V110"/>
    <mergeCell ref="AK110:AK111"/>
    <mergeCell ref="AC110:AC111"/>
    <mergeCell ref="AE110:AE111"/>
    <mergeCell ref="AF110:AF111"/>
    <mergeCell ref="AG110:AG111"/>
    <mergeCell ref="Z110:Z111"/>
    <mergeCell ref="W108:Y108"/>
    <mergeCell ref="Z108:Z109"/>
    <mergeCell ref="AA108:AA109"/>
    <mergeCell ref="AB108:AB109"/>
    <mergeCell ref="AE108:AE109"/>
    <mergeCell ref="AF108:AF109"/>
    <mergeCell ref="AC108:AC109"/>
    <mergeCell ref="AD108:AD109"/>
    <mergeCell ref="A108:A109"/>
    <mergeCell ref="B108:D108"/>
    <mergeCell ref="E108:G108"/>
    <mergeCell ref="H108:J108"/>
    <mergeCell ref="K108:M108"/>
    <mergeCell ref="N108:P108"/>
    <mergeCell ref="AG106:AG107"/>
    <mergeCell ref="AI106:AI107"/>
    <mergeCell ref="AJ106:AJ107"/>
    <mergeCell ref="AK106:AK107"/>
    <mergeCell ref="Q108:S108"/>
    <mergeCell ref="T108:V109"/>
    <mergeCell ref="W106:Y106"/>
    <mergeCell ref="Z106:Z107"/>
    <mergeCell ref="AA106:AA107"/>
    <mergeCell ref="AB106:AB107"/>
    <mergeCell ref="K106:M106"/>
    <mergeCell ref="N106:P106"/>
    <mergeCell ref="Q106:S107"/>
    <mergeCell ref="T106:V106"/>
    <mergeCell ref="AE106:AE107"/>
    <mergeCell ref="AF106:AF107"/>
    <mergeCell ref="AC106:AC107"/>
    <mergeCell ref="AD106:AD107"/>
    <mergeCell ref="A106:A107"/>
    <mergeCell ref="B106:D106"/>
    <mergeCell ref="E106:G106"/>
    <mergeCell ref="H106:J106"/>
    <mergeCell ref="AE104:AE105"/>
    <mergeCell ref="AF104:AF105"/>
    <mergeCell ref="AC104:AC105"/>
    <mergeCell ref="AD104:AD105"/>
    <mergeCell ref="A104:A105"/>
    <mergeCell ref="B104:D104"/>
    <mergeCell ref="AJ104:AJ105"/>
    <mergeCell ref="AK104:AK105"/>
    <mergeCell ref="AG104:AG105"/>
    <mergeCell ref="AI104:AI105"/>
    <mergeCell ref="Q104:S104"/>
    <mergeCell ref="T104:V104"/>
    <mergeCell ref="W104:Y104"/>
    <mergeCell ref="Z104:Z105"/>
    <mergeCell ref="AA104:AA105"/>
    <mergeCell ref="AB104:AB105"/>
    <mergeCell ref="AJ102:AJ103"/>
    <mergeCell ref="AK102:AK103"/>
    <mergeCell ref="E104:G104"/>
    <mergeCell ref="H104:J104"/>
    <mergeCell ref="K104:M104"/>
    <mergeCell ref="N104:P105"/>
    <mergeCell ref="AE102:AE103"/>
    <mergeCell ref="AF102:AF103"/>
    <mergeCell ref="W102:Y102"/>
    <mergeCell ref="Z102:Z103"/>
    <mergeCell ref="A102:A103"/>
    <mergeCell ref="B102:D102"/>
    <mergeCell ref="E102:G102"/>
    <mergeCell ref="H102:J102"/>
    <mergeCell ref="AC102:AC103"/>
    <mergeCell ref="AD102:AD103"/>
    <mergeCell ref="AA102:AA103"/>
    <mergeCell ref="AB102:AB103"/>
    <mergeCell ref="AJ100:AJ101"/>
    <mergeCell ref="AK100:AK101"/>
    <mergeCell ref="AG100:AG101"/>
    <mergeCell ref="AI100:AI101"/>
    <mergeCell ref="K102:M103"/>
    <mergeCell ref="N102:P102"/>
    <mergeCell ref="Q102:S102"/>
    <mergeCell ref="T102:V102"/>
    <mergeCell ref="AG102:AG103"/>
    <mergeCell ref="AI102:AI103"/>
    <mergeCell ref="W100:Y100"/>
    <mergeCell ref="Z100:Z101"/>
    <mergeCell ref="AA100:AA101"/>
    <mergeCell ref="AB100:AB101"/>
    <mergeCell ref="AE100:AE101"/>
    <mergeCell ref="AF100:AF101"/>
    <mergeCell ref="AC100:AC101"/>
    <mergeCell ref="AD100:AD101"/>
    <mergeCell ref="A100:A101"/>
    <mergeCell ref="B100:D100"/>
    <mergeCell ref="E100:G100"/>
    <mergeCell ref="H100:J101"/>
    <mergeCell ref="K100:M100"/>
    <mergeCell ref="N100:P100"/>
    <mergeCell ref="AG98:AG99"/>
    <mergeCell ref="AI98:AI99"/>
    <mergeCell ref="AJ98:AJ99"/>
    <mergeCell ref="AK98:AK99"/>
    <mergeCell ref="Q100:S100"/>
    <mergeCell ref="T100:V100"/>
    <mergeCell ref="W98:Y98"/>
    <mergeCell ref="Z98:Z99"/>
    <mergeCell ref="AA98:AA99"/>
    <mergeCell ref="AB98:AB99"/>
    <mergeCell ref="K98:M98"/>
    <mergeCell ref="N98:P98"/>
    <mergeCell ref="Q98:S98"/>
    <mergeCell ref="T98:V98"/>
    <mergeCell ref="AE98:AE99"/>
    <mergeCell ref="AF98:AF99"/>
    <mergeCell ref="AC98:AC99"/>
    <mergeCell ref="AD98:AD99"/>
    <mergeCell ref="A98:A99"/>
    <mergeCell ref="B98:D98"/>
    <mergeCell ref="E98:G99"/>
    <mergeCell ref="H98:J98"/>
    <mergeCell ref="AE96:AE97"/>
    <mergeCell ref="AF96:AF97"/>
    <mergeCell ref="AC96:AC97"/>
    <mergeCell ref="AD96:AD97"/>
    <mergeCell ref="A96:A97"/>
    <mergeCell ref="B96:D97"/>
    <mergeCell ref="AJ96:AJ97"/>
    <mergeCell ref="AK96:AK97"/>
    <mergeCell ref="AG96:AG97"/>
    <mergeCell ref="AI96:AI97"/>
    <mergeCell ref="Q96:S96"/>
    <mergeCell ref="T96:V96"/>
    <mergeCell ref="W96:Y96"/>
    <mergeCell ref="Z96:Z97"/>
    <mergeCell ref="AA96:AA97"/>
    <mergeCell ref="AB96:AB97"/>
    <mergeCell ref="AG94:AG95"/>
    <mergeCell ref="AI94:AI95"/>
    <mergeCell ref="AJ94:AJ95"/>
    <mergeCell ref="AK94:AK95"/>
    <mergeCell ref="E96:G96"/>
    <mergeCell ref="H96:J96"/>
    <mergeCell ref="K96:M96"/>
    <mergeCell ref="N96:P96"/>
    <mergeCell ref="AE94:AE95"/>
    <mergeCell ref="AF94:AF95"/>
    <mergeCell ref="A94:A95"/>
    <mergeCell ref="B94:D95"/>
    <mergeCell ref="E94:G95"/>
    <mergeCell ref="H94:J95"/>
    <mergeCell ref="AC94:AC95"/>
    <mergeCell ref="AD94:AD95"/>
    <mergeCell ref="W94:Y95"/>
    <mergeCell ref="Z94:Z95"/>
    <mergeCell ref="AA94:AA95"/>
    <mergeCell ref="AB94:AB95"/>
    <mergeCell ref="C91:D91"/>
    <mergeCell ref="H91:K91"/>
    <mergeCell ref="Q87:S87"/>
    <mergeCell ref="T87:V87"/>
    <mergeCell ref="K94:M95"/>
    <mergeCell ref="N94:P95"/>
    <mergeCell ref="Q94:S95"/>
    <mergeCell ref="T94:V95"/>
    <mergeCell ref="AK87:AK88"/>
    <mergeCell ref="AC90:AF90"/>
    <mergeCell ref="Z87:Z88"/>
    <mergeCell ref="AA87:AA88"/>
    <mergeCell ref="P93:S93"/>
    <mergeCell ref="V93:X93"/>
    <mergeCell ref="N87:P87"/>
    <mergeCell ref="W87:Y88"/>
    <mergeCell ref="AI92:AK92"/>
    <mergeCell ref="AC87:AC88"/>
    <mergeCell ref="AD87:AD88"/>
    <mergeCell ref="AE87:AE88"/>
    <mergeCell ref="AF87:AF88"/>
    <mergeCell ref="AG87:AG88"/>
    <mergeCell ref="AI87:AI88"/>
    <mergeCell ref="AJ87:AJ88"/>
    <mergeCell ref="AE85:AE86"/>
    <mergeCell ref="AF85:AF86"/>
    <mergeCell ref="AG85:AG86"/>
    <mergeCell ref="AI85:AI86"/>
    <mergeCell ref="AB87:AB88"/>
    <mergeCell ref="A87:A88"/>
    <mergeCell ref="B87:D87"/>
    <mergeCell ref="E87:G87"/>
    <mergeCell ref="H87:J87"/>
    <mergeCell ref="K87:M87"/>
    <mergeCell ref="A85:A86"/>
    <mergeCell ref="B85:D85"/>
    <mergeCell ref="E85:G85"/>
    <mergeCell ref="H85:J85"/>
    <mergeCell ref="AJ85:AJ86"/>
    <mergeCell ref="AK85:AK86"/>
    <mergeCell ref="W85:Y85"/>
    <mergeCell ref="Z85:Z86"/>
    <mergeCell ref="AA85:AA86"/>
    <mergeCell ref="AB85:AB86"/>
    <mergeCell ref="AJ83:AJ84"/>
    <mergeCell ref="AK83:AK84"/>
    <mergeCell ref="AG83:AG84"/>
    <mergeCell ref="AI83:AI84"/>
    <mergeCell ref="K85:M85"/>
    <mergeCell ref="N85:P85"/>
    <mergeCell ref="Q85:S85"/>
    <mergeCell ref="T85:V86"/>
    <mergeCell ref="AC85:AC86"/>
    <mergeCell ref="AD85:AD86"/>
    <mergeCell ref="W83:Y83"/>
    <mergeCell ref="Z83:Z84"/>
    <mergeCell ref="AA83:AA84"/>
    <mergeCell ref="AB83:AB84"/>
    <mergeCell ref="AE83:AE84"/>
    <mergeCell ref="AF83:AF84"/>
    <mergeCell ref="AC83:AC84"/>
    <mergeCell ref="AD83:AD84"/>
    <mergeCell ref="A83:A84"/>
    <mergeCell ref="B83:D83"/>
    <mergeCell ref="E83:G83"/>
    <mergeCell ref="H83:J83"/>
    <mergeCell ref="K83:M83"/>
    <mergeCell ref="N83:P83"/>
    <mergeCell ref="AG81:AG82"/>
    <mergeCell ref="AI81:AI82"/>
    <mergeCell ref="AJ81:AJ82"/>
    <mergeCell ref="AK81:AK82"/>
    <mergeCell ref="Q83:S84"/>
    <mergeCell ref="T83:V83"/>
    <mergeCell ref="W81:Y81"/>
    <mergeCell ref="Z81:Z82"/>
    <mergeCell ref="AA81:AA82"/>
    <mergeCell ref="AB81:AB82"/>
    <mergeCell ref="K81:M81"/>
    <mergeCell ref="N81:P82"/>
    <mergeCell ref="Q81:S81"/>
    <mergeCell ref="T81:V81"/>
    <mergeCell ref="AE81:AE82"/>
    <mergeCell ref="AF81:AF82"/>
    <mergeCell ref="AC81:AC82"/>
    <mergeCell ref="AD81:AD82"/>
    <mergeCell ref="A81:A82"/>
    <mergeCell ref="B81:D81"/>
    <mergeCell ref="E81:G81"/>
    <mergeCell ref="H81:J81"/>
    <mergeCell ref="AE79:AE80"/>
    <mergeCell ref="AF79:AF80"/>
    <mergeCell ref="AC79:AC80"/>
    <mergeCell ref="AD79:AD80"/>
    <mergeCell ref="A79:A80"/>
    <mergeCell ref="B79:D79"/>
    <mergeCell ref="AJ79:AJ80"/>
    <mergeCell ref="AK79:AK80"/>
    <mergeCell ref="AG79:AG80"/>
    <mergeCell ref="AI79:AI80"/>
    <mergeCell ref="Q79:S79"/>
    <mergeCell ref="T79:V79"/>
    <mergeCell ref="W79:Y79"/>
    <mergeCell ref="Z79:Z80"/>
    <mergeCell ref="AA79:AA80"/>
    <mergeCell ref="AB79:AB80"/>
    <mergeCell ref="AI77:AI78"/>
    <mergeCell ref="AJ77:AJ78"/>
    <mergeCell ref="AK77:AK78"/>
    <mergeCell ref="E79:G79"/>
    <mergeCell ref="H79:J79"/>
    <mergeCell ref="K79:M80"/>
    <mergeCell ref="N79:P79"/>
    <mergeCell ref="AE77:AE78"/>
    <mergeCell ref="AF77:AF78"/>
    <mergeCell ref="W77:Y77"/>
    <mergeCell ref="A77:A78"/>
    <mergeCell ref="B77:D77"/>
    <mergeCell ref="E77:G77"/>
    <mergeCell ref="H77:J78"/>
    <mergeCell ref="AC77:AC78"/>
    <mergeCell ref="AD77:AD78"/>
    <mergeCell ref="Z77:Z78"/>
    <mergeCell ref="AA77:AA78"/>
    <mergeCell ref="AB77:AB78"/>
    <mergeCell ref="AF75:AF76"/>
    <mergeCell ref="AJ75:AJ76"/>
    <mergeCell ref="AK75:AK76"/>
    <mergeCell ref="AG75:AG76"/>
    <mergeCell ref="AI75:AI76"/>
    <mergeCell ref="K77:M77"/>
    <mergeCell ref="N77:P77"/>
    <mergeCell ref="Q77:S77"/>
    <mergeCell ref="T77:V77"/>
    <mergeCell ref="AG77:AG78"/>
    <mergeCell ref="Z75:Z76"/>
    <mergeCell ref="AA75:AA76"/>
    <mergeCell ref="AB75:AB76"/>
    <mergeCell ref="AE75:AE76"/>
    <mergeCell ref="AC75:AC76"/>
    <mergeCell ref="AD75:AD76"/>
    <mergeCell ref="AB73:AB74"/>
    <mergeCell ref="AC73:AC74"/>
    <mergeCell ref="AD73:AD74"/>
    <mergeCell ref="A75:A76"/>
    <mergeCell ref="B75:D75"/>
    <mergeCell ref="E75:G76"/>
    <mergeCell ref="H75:J75"/>
    <mergeCell ref="Q75:S75"/>
    <mergeCell ref="T75:V75"/>
    <mergeCell ref="W75:Y75"/>
    <mergeCell ref="AI73:AI74"/>
    <mergeCell ref="AJ73:AJ74"/>
    <mergeCell ref="AK73:AK74"/>
    <mergeCell ref="K75:M75"/>
    <mergeCell ref="N75:P75"/>
    <mergeCell ref="AE73:AE74"/>
    <mergeCell ref="AF73:AF74"/>
    <mergeCell ref="W73:Y73"/>
    <mergeCell ref="Z73:Z74"/>
    <mergeCell ref="AA73:AA74"/>
    <mergeCell ref="AK71:AK72"/>
    <mergeCell ref="A73:A74"/>
    <mergeCell ref="B73:D74"/>
    <mergeCell ref="E73:G73"/>
    <mergeCell ref="H73:J73"/>
    <mergeCell ref="K73:M73"/>
    <mergeCell ref="N73:P73"/>
    <mergeCell ref="Q73:S73"/>
    <mergeCell ref="T73:V73"/>
    <mergeCell ref="AG73:AG74"/>
    <mergeCell ref="AD71:AD72"/>
    <mergeCell ref="AE71:AE72"/>
    <mergeCell ref="AF71:AF72"/>
    <mergeCell ref="AJ71:AJ72"/>
    <mergeCell ref="Z71:Z72"/>
    <mergeCell ref="AA71:AA72"/>
    <mergeCell ref="AB71:AB72"/>
    <mergeCell ref="AC71:AC72"/>
    <mergeCell ref="A71:A72"/>
    <mergeCell ref="B71:D72"/>
    <mergeCell ref="E71:G72"/>
    <mergeCell ref="H71:J72"/>
    <mergeCell ref="AJ65:AJ66"/>
    <mergeCell ref="AK65:AK66"/>
    <mergeCell ref="AC65:AC66"/>
    <mergeCell ref="AD65:AD66"/>
    <mergeCell ref="AE65:AE66"/>
    <mergeCell ref="AF65:AF66"/>
    <mergeCell ref="AG65:AG66"/>
    <mergeCell ref="AI65:AI66"/>
    <mergeCell ref="AI69:AK69"/>
    <mergeCell ref="P70:S70"/>
    <mergeCell ref="V70:X70"/>
    <mergeCell ref="K71:M72"/>
    <mergeCell ref="N71:P72"/>
    <mergeCell ref="AG71:AG72"/>
    <mergeCell ref="AI71:AI72"/>
    <mergeCell ref="Q71:S72"/>
    <mergeCell ref="T71:V72"/>
    <mergeCell ref="W71:Y72"/>
    <mergeCell ref="W65:Y66"/>
    <mergeCell ref="Z65:Z66"/>
    <mergeCell ref="C68:D68"/>
    <mergeCell ref="H68:K68"/>
    <mergeCell ref="K65:M65"/>
    <mergeCell ref="N65:P65"/>
    <mergeCell ref="Q65:S65"/>
    <mergeCell ref="T65:V65"/>
    <mergeCell ref="A65:A66"/>
    <mergeCell ref="B65:D65"/>
    <mergeCell ref="E65:G65"/>
    <mergeCell ref="H65:J65"/>
    <mergeCell ref="AG63:AG64"/>
    <mergeCell ref="AI63:AI64"/>
    <mergeCell ref="AA65:AA66"/>
    <mergeCell ref="AB65:AB66"/>
    <mergeCell ref="K63:M63"/>
    <mergeCell ref="N63:P63"/>
    <mergeCell ref="A63:A64"/>
    <mergeCell ref="B63:D63"/>
    <mergeCell ref="E63:G63"/>
    <mergeCell ref="H63:J63"/>
    <mergeCell ref="AJ63:AJ64"/>
    <mergeCell ref="AK63:AK64"/>
    <mergeCell ref="W63:Y63"/>
    <mergeCell ref="Z63:Z64"/>
    <mergeCell ref="AA63:AA64"/>
    <mergeCell ref="AB63:AB64"/>
    <mergeCell ref="AJ61:AJ62"/>
    <mergeCell ref="AK61:AK62"/>
    <mergeCell ref="AG61:AG62"/>
    <mergeCell ref="AI61:AI62"/>
    <mergeCell ref="Q63:S63"/>
    <mergeCell ref="T63:V64"/>
    <mergeCell ref="AC63:AC64"/>
    <mergeCell ref="AD63:AD64"/>
    <mergeCell ref="AE63:AE64"/>
    <mergeCell ref="AF63:AF64"/>
    <mergeCell ref="W61:Y61"/>
    <mergeCell ref="Z61:Z62"/>
    <mergeCell ref="AA61:AA62"/>
    <mergeCell ref="AB61:AB62"/>
    <mergeCell ref="AE61:AE62"/>
    <mergeCell ref="AF61:AF62"/>
    <mergeCell ref="AC61:AC62"/>
    <mergeCell ref="AD61:AD62"/>
    <mergeCell ref="A61:A62"/>
    <mergeCell ref="B61:D61"/>
    <mergeCell ref="E61:G61"/>
    <mergeCell ref="H61:J61"/>
    <mergeCell ref="K61:M61"/>
    <mergeCell ref="N61:P61"/>
    <mergeCell ref="AG59:AG60"/>
    <mergeCell ref="AI59:AI60"/>
    <mergeCell ref="AJ59:AJ60"/>
    <mergeCell ref="AK59:AK60"/>
    <mergeCell ref="Q61:S62"/>
    <mergeCell ref="T61:V61"/>
    <mergeCell ref="W59:Y59"/>
    <mergeCell ref="Z59:Z60"/>
    <mergeCell ref="AA59:AA60"/>
    <mergeCell ref="AB59:AB60"/>
    <mergeCell ref="K59:M59"/>
    <mergeCell ref="N59:P60"/>
    <mergeCell ref="Q59:S59"/>
    <mergeCell ref="T59:V59"/>
    <mergeCell ref="AE59:AE60"/>
    <mergeCell ref="AF59:AF60"/>
    <mergeCell ref="AC59:AC60"/>
    <mergeCell ref="AD59:AD60"/>
    <mergeCell ref="A59:A60"/>
    <mergeCell ref="B59:D59"/>
    <mergeCell ref="E59:G59"/>
    <mergeCell ref="H59:J59"/>
    <mergeCell ref="AE57:AE58"/>
    <mergeCell ref="AF57:AF58"/>
    <mergeCell ref="AC57:AC58"/>
    <mergeCell ref="AD57:AD58"/>
    <mergeCell ref="A57:A58"/>
    <mergeCell ref="B57:D57"/>
    <mergeCell ref="AJ57:AJ58"/>
    <mergeCell ref="AK57:AK58"/>
    <mergeCell ref="AG57:AG58"/>
    <mergeCell ref="AI57:AI58"/>
    <mergeCell ref="Q57:S57"/>
    <mergeCell ref="T57:V57"/>
    <mergeCell ref="W57:Y57"/>
    <mergeCell ref="Z57:Z58"/>
    <mergeCell ref="AA57:AA58"/>
    <mergeCell ref="AB57:AB58"/>
    <mergeCell ref="AI55:AI56"/>
    <mergeCell ref="AJ55:AJ56"/>
    <mergeCell ref="AK55:AK56"/>
    <mergeCell ref="E57:G57"/>
    <mergeCell ref="H57:J57"/>
    <mergeCell ref="K57:M58"/>
    <mergeCell ref="N57:P57"/>
    <mergeCell ref="AE55:AE56"/>
    <mergeCell ref="AF55:AF56"/>
    <mergeCell ref="W55:Y55"/>
    <mergeCell ref="A55:A56"/>
    <mergeCell ref="B55:D55"/>
    <mergeCell ref="E55:G55"/>
    <mergeCell ref="H55:J56"/>
    <mergeCell ref="AC55:AC56"/>
    <mergeCell ref="AD55:AD56"/>
    <mergeCell ref="Z55:Z56"/>
    <mergeCell ref="AA55:AA56"/>
    <mergeCell ref="AB55:AB56"/>
    <mergeCell ref="AF53:AF54"/>
    <mergeCell ref="AJ53:AJ54"/>
    <mergeCell ref="AK53:AK54"/>
    <mergeCell ref="AG53:AG54"/>
    <mergeCell ref="AI53:AI54"/>
    <mergeCell ref="K55:M55"/>
    <mergeCell ref="N55:P55"/>
    <mergeCell ref="Q55:S55"/>
    <mergeCell ref="T55:V55"/>
    <mergeCell ref="AG55:AG56"/>
    <mergeCell ref="Z53:Z54"/>
    <mergeCell ref="AA53:AA54"/>
    <mergeCell ref="AB53:AB54"/>
    <mergeCell ref="AE53:AE54"/>
    <mergeCell ref="AC53:AC54"/>
    <mergeCell ref="AD53:AD54"/>
    <mergeCell ref="AB51:AB52"/>
    <mergeCell ref="AC51:AC52"/>
    <mergeCell ref="AD51:AD52"/>
    <mergeCell ref="A53:A54"/>
    <mergeCell ref="B53:D53"/>
    <mergeCell ref="E53:G54"/>
    <mergeCell ref="H53:J53"/>
    <mergeCell ref="Q53:S53"/>
    <mergeCell ref="T53:V53"/>
    <mergeCell ref="W53:Y53"/>
    <mergeCell ref="AI51:AI52"/>
    <mergeCell ref="AJ51:AJ52"/>
    <mergeCell ref="AK51:AK52"/>
    <mergeCell ref="K53:M53"/>
    <mergeCell ref="N53:P53"/>
    <mergeCell ref="AE51:AE52"/>
    <mergeCell ref="AF51:AF52"/>
    <mergeCell ref="W51:Y51"/>
    <mergeCell ref="Z51:Z52"/>
    <mergeCell ref="AA51:AA52"/>
    <mergeCell ref="AK49:AK50"/>
    <mergeCell ref="A51:A52"/>
    <mergeCell ref="B51:D52"/>
    <mergeCell ref="E51:G51"/>
    <mergeCell ref="H51:J51"/>
    <mergeCell ref="K51:M51"/>
    <mergeCell ref="N51:P51"/>
    <mergeCell ref="Q51:S51"/>
    <mergeCell ref="T51:V51"/>
    <mergeCell ref="AG51:AG52"/>
    <mergeCell ref="AD49:AD50"/>
    <mergeCell ref="AE49:AE50"/>
    <mergeCell ref="AF49:AF50"/>
    <mergeCell ref="AJ49:AJ50"/>
    <mergeCell ref="Z49:Z50"/>
    <mergeCell ref="AA49:AA50"/>
    <mergeCell ref="AB49:AB50"/>
    <mergeCell ref="AC49:AC50"/>
    <mergeCell ref="A49:A50"/>
    <mergeCell ref="B49:D50"/>
    <mergeCell ref="E49:G50"/>
    <mergeCell ref="H49:J50"/>
    <mergeCell ref="AJ43:AJ44"/>
    <mergeCell ref="AK43:AK44"/>
    <mergeCell ref="AC43:AC44"/>
    <mergeCell ref="AD43:AD44"/>
    <mergeCell ref="AE43:AE44"/>
    <mergeCell ref="AF43:AF44"/>
    <mergeCell ref="AG43:AG44"/>
    <mergeCell ref="AI43:AI44"/>
    <mergeCell ref="AI47:AK47"/>
    <mergeCell ref="P48:S48"/>
    <mergeCell ref="V48:X48"/>
    <mergeCell ref="K49:M50"/>
    <mergeCell ref="N49:P50"/>
    <mergeCell ref="AG49:AG50"/>
    <mergeCell ref="AI49:AI50"/>
    <mergeCell ref="Q49:S50"/>
    <mergeCell ref="T49:V50"/>
    <mergeCell ref="W49:Y50"/>
    <mergeCell ref="W43:Y44"/>
    <mergeCell ref="Z43:Z44"/>
    <mergeCell ref="C46:D46"/>
    <mergeCell ref="H46:K46"/>
    <mergeCell ref="K43:M43"/>
    <mergeCell ref="N43:P43"/>
    <mergeCell ref="Q43:S43"/>
    <mergeCell ref="T43:V43"/>
    <mergeCell ref="A43:A44"/>
    <mergeCell ref="B43:D43"/>
    <mergeCell ref="E43:G43"/>
    <mergeCell ref="H43:J43"/>
    <mergeCell ref="AG41:AG42"/>
    <mergeCell ref="AI41:AI42"/>
    <mergeCell ref="AA43:AA44"/>
    <mergeCell ref="AB43:AB44"/>
    <mergeCell ref="K41:M41"/>
    <mergeCell ref="N41:P41"/>
    <mergeCell ref="A41:A42"/>
    <mergeCell ref="B41:D41"/>
    <mergeCell ref="E41:G41"/>
    <mergeCell ref="H41:J41"/>
    <mergeCell ref="AJ41:AJ42"/>
    <mergeCell ref="AK41:AK42"/>
    <mergeCell ref="W41:Y41"/>
    <mergeCell ref="Z41:Z42"/>
    <mergeCell ref="AA41:AA42"/>
    <mergeCell ref="AB41:AB42"/>
    <mergeCell ref="AJ39:AJ40"/>
    <mergeCell ref="AK39:AK40"/>
    <mergeCell ref="AG39:AG40"/>
    <mergeCell ref="AI39:AI40"/>
    <mergeCell ref="Q41:S41"/>
    <mergeCell ref="T41:V42"/>
    <mergeCell ref="AC41:AC42"/>
    <mergeCell ref="AD41:AD42"/>
    <mergeCell ref="AE41:AE42"/>
    <mergeCell ref="AF41:AF42"/>
    <mergeCell ref="W39:Y39"/>
    <mergeCell ref="Z39:Z40"/>
    <mergeCell ref="AA39:AA40"/>
    <mergeCell ref="AB39:AB40"/>
    <mergeCell ref="AE39:AE40"/>
    <mergeCell ref="AF39:AF40"/>
    <mergeCell ref="AC39:AC40"/>
    <mergeCell ref="AD39:AD40"/>
    <mergeCell ref="A39:A40"/>
    <mergeCell ref="B39:D39"/>
    <mergeCell ref="E39:G39"/>
    <mergeCell ref="H39:J39"/>
    <mergeCell ref="K39:M39"/>
    <mergeCell ref="N39:P39"/>
    <mergeCell ref="AG37:AG38"/>
    <mergeCell ref="AI37:AI38"/>
    <mergeCell ref="AJ37:AJ38"/>
    <mergeCell ref="AK37:AK38"/>
    <mergeCell ref="Q39:S40"/>
    <mergeCell ref="T39:V39"/>
    <mergeCell ref="W37:Y37"/>
    <mergeCell ref="Z37:Z38"/>
    <mergeCell ref="AA37:AA38"/>
    <mergeCell ref="AB37:AB38"/>
    <mergeCell ref="K37:M37"/>
    <mergeCell ref="N37:P38"/>
    <mergeCell ref="Q37:S37"/>
    <mergeCell ref="T37:V37"/>
    <mergeCell ref="AE37:AE38"/>
    <mergeCell ref="AF37:AF38"/>
    <mergeCell ref="AC37:AC38"/>
    <mergeCell ref="AD37:AD38"/>
    <mergeCell ref="A37:A38"/>
    <mergeCell ref="B37:D37"/>
    <mergeCell ref="E37:G37"/>
    <mergeCell ref="H37:J37"/>
    <mergeCell ref="AE35:AE36"/>
    <mergeCell ref="AF35:AF36"/>
    <mergeCell ref="AC35:AC36"/>
    <mergeCell ref="AD35:AD36"/>
    <mergeCell ref="A35:A36"/>
    <mergeCell ref="B35:D35"/>
    <mergeCell ref="AJ35:AJ36"/>
    <mergeCell ref="AK35:AK36"/>
    <mergeCell ref="AG35:AG36"/>
    <mergeCell ref="AI35:AI36"/>
    <mergeCell ref="Q35:S35"/>
    <mergeCell ref="T35:V35"/>
    <mergeCell ref="W35:Y35"/>
    <mergeCell ref="Z35:Z36"/>
    <mergeCell ref="AA35:AA36"/>
    <mergeCell ref="AB35:AB36"/>
    <mergeCell ref="AI33:AI34"/>
    <mergeCell ref="AJ33:AJ34"/>
    <mergeCell ref="AK33:AK34"/>
    <mergeCell ref="E35:G35"/>
    <mergeCell ref="H35:J35"/>
    <mergeCell ref="K35:M36"/>
    <mergeCell ref="N35:P35"/>
    <mergeCell ref="AE33:AE34"/>
    <mergeCell ref="AF33:AF34"/>
    <mergeCell ref="W33:Y33"/>
    <mergeCell ref="A33:A34"/>
    <mergeCell ref="B33:D33"/>
    <mergeCell ref="E33:G33"/>
    <mergeCell ref="H33:J34"/>
    <mergeCell ref="AC33:AC34"/>
    <mergeCell ref="AD33:AD34"/>
    <mergeCell ref="Z33:Z34"/>
    <mergeCell ref="AA33:AA34"/>
    <mergeCell ref="AB33:AB34"/>
    <mergeCell ref="AF31:AF32"/>
    <mergeCell ref="AJ31:AJ32"/>
    <mergeCell ref="AK31:AK32"/>
    <mergeCell ref="AG31:AG32"/>
    <mergeCell ref="AI31:AI32"/>
    <mergeCell ref="K33:M33"/>
    <mergeCell ref="N33:P33"/>
    <mergeCell ref="Q33:S33"/>
    <mergeCell ref="T33:V33"/>
    <mergeCell ref="AG33:AG34"/>
    <mergeCell ref="Z31:Z32"/>
    <mergeCell ref="AA31:AA32"/>
    <mergeCell ref="AB31:AB32"/>
    <mergeCell ref="AE31:AE32"/>
    <mergeCell ref="AC31:AC32"/>
    <mergeCell ref="AD31:AD32"/>
    <mergeCell ref="AB29:AB30"/>
    <mergeCell ref="AC29:AC30"/>
    <mergeCell ref="AD29:AD30"/>
    <mergeCell ref="A31:A32"/>
    <mergeCell ref="B31:D31"/>
    <mergeCell ref="E31:G32"/>
    <mergeCell ref="H31:J31"/>
    <mergeCell ref="Q31:S31"/>
    <mergeCell ref="T31:V31"/>
    <mergeCell ref="W31:Y31"/>
    <mergeCell ref="AI29:AI30"/>
    <mergeCell ref="AJ29:AJ30"/>
    <mergeCell ref="AK29:AK30"/>
    <mergeCell ref="K31:M31"/>
    <mergeCell ref="N31:P31"/>
    <mergeCell ref="AE29:AE30"/>
    <mergeCell ref="AF29:AF30"/>
    <mergeCell ref="W29:Y29"/>
    <mergeCell ref="Z29:Z30"/>
    <mergeCell ref="AA29:AA30"/>
    <mergeCell ref="AK27:AK28"/>
    <mergeCell ref="A29:A30"/>
    <mergeCell ref="B29:D30"/>
    <mergeCell ref="E29:G29"/>
    <mergeCell ref="H29:J29"/>
    <mergeCell ref="K29:M29"/>
    <mergeCell ref="N29:P29"/>
    <mergeCell ref="Q29:S29"/>
    <mergeCell ref="T29:V29"/>
    <mergeCell ref="AG29:AG30"/>
    <mergeCell ref="AD27:AD28"/>
    <mergeCell ref="AE27:AE28"/>
    <mergeCell ref="AF27:AF28"/>
    <mergeCell ref="AJ27:AJ28"/>
    <mergeCell ref="Z27:Z28"/>
    <mergeCell ref="AA27:AA28"/>
    <mergeCell ref="AB27:AB28"/>
    <mergeCell ref="AC27:AC28"/>
    <mergeCell ref="A27:A28"/>
    <mergeCell ref="B27:D28"/>
    <mergeCell ref="E27:G28"/>
    <mergeCell ref="H27:J28"/>
    <mergeCell ref="AJ21:AJ22"/>
    <mergeCell ref="AK21:AK22"/>
    <mergeCell ref="AC21:AC22"/>
    <mergeCell ref="AD21:AD22"/>
    <mergeCell ref="AE21:AE22"/>
    <mergeCell ref="AF21:AF22"/>
    <mergeCell ref="AG21:AG22"/>
    <mergeCell ref="AI21:AI22"/>
    <mergeCell ref="AI25:AK25"/>
    <mergeCell ref="P26:S26"/>
    <mergeCell ref="V26:X26"/>
    <mergeCell ref="K27:M28"/>
    <mergeCell ref="N27:P28"/>
    <mergeCell ref="AG27:AG28"/>
    <mergeCell ref="AI27:AI28"/>
    <mergeCell ref="Q27:S28"/>
    <mergeCell ref="T27:V28"/>
    <mergeCell ref="W27:Y28"/>
    <mergeCell ref="W21:Y22"/>
    <mergeCell ref="Z21:Z22"/>
    <mergeCell ref="C24:D24"/>
    <mergeCell ref="H24:K24"/>
    <mergeCell ref="K21:M21"/>
    <mergeCell ref="N21:P21"/>
    <mergeCell ref="Q21:S21"/>
    <mergeCell ref="T21:V21"/>
    <mergeCell ref="A21:A22"/>
    <mergeCell ref="B21:D21"/>
    <mergeCell ref="E21:G21"/>
    <mergeCell ref="H21:J21"/>
    <mergeCell ref="AG19:AG20"/>
    <mergeCell ref="AI19:AI20"/>
    <mergeCell ref="AA21:AA22"/>
    <mergeCell ref="AB21:AB22"/>
    <mergeCell ref="K19:M19"/>
    <mergeCell ref="N19:P19"/>
    <mergeCell ref="A19:A20"/>
    <mergeCell ref="B19:D19"/>
    <mergeCell ref="E19:G19"/>
    <mergeCell ref="H19:J19"/>
    <mergeCell ref="AJ19:AJ20"/>
    <mergeCell ref="AK19:AK20"/>
    <mergeCell ref="W19:Y19"/>
    <mergeCell ref="Z19:Z20"/>
    <mergeCell ref="AA19:AA20"/>
    <mergeCell ref="AB19:AB20"/>
    <mergeCell ref="AJ17:AJ18"/>
    <mergeCell ref="AK17:AK18"/>
    <mergeCell ref="AG17:AG18"/>
    <mergeCell ref="AI17:AI18"/>
    <mergeCell ref="Q19:S19"/>
    <mergeCell ref="T19:V20"/>
    <mergeCell ref="AC19:AC20"/>
    <mergeCell ref="AD19:AD20"/>
    <mergeCell ref="AE19:AE20"/>
    <mergeCell ref="AF19:AF20"/>
    <mergeCell ref="W17:Y17"/>
    <mergeCell ref="Z17:Z18"/>
    <mergeCell ref="AA17:AA18"/>
    <mergeCell ref="AB17:AB18"/>
    <mergeCell ref="AE17:AE18"/>
    <mergeCell ref="AF17:AF18"/>
    <mergeCell ref="AC17:AC18"/>
    <mergeCell ref="AD17:AD18"/>
    <mergeCell ref="A17:A18"/>
    <mergeCell ref="B17:D17"/>
    <mergeCell ref="E17:G17"/>
    <mergeCell ref="H17:J17"/>
    <mergeCell ref="K17:M17"/>
    <mergeCell ref="N17:P17"/>
    <mergeCell ref="AG15:AG16"/>
    <mergeCell ref="AI15:AI16"/>
    <mergeCell ref="AJ15:AJ16"/>
    <mergeCell ref="AK15:AK16"/>
    <mergeCell ref="Q17:S18"/>
    <mergeCell ref="T17:V17"/>
    <mergeCell ref="W15:Y15"/>
    <mergeCell ref="Z15:Z16"/>
    <mergeCell ref="AA15:AA16"/>
    <mergeCell ref="AB15:AB16"/>
    <mergeCell ref="K15:M15"/>
    <mergeCell ref="N15:P16"/>
    <mergeCell ref="Q15:S15"/>
    <mergeCell ref="T15:V15"/>
    <mergeCell ref="AE15:AE16"/>
    <mergeCell ref="AF15:AF16"/>
    <mergeCell ref="AC15:AC16"/>
    <mergeCell ref="AD15:AD16"/>
    <mergeCell ref="A15:A16"/>
    <mergeCell ref="B15:D15"/>
    <mergeCell ref="E15:G15"/>
    <mergeCell ref="H15:J15"/>
    <mergeCell ref="AE13:AE14"/>
    <mergeCell ref="AF13:AF14"/>
    <mergeCell ref="AC13:AC14"/>
    <mergeCell ref="AD13:AD14"/>
    <mergeCell ref="A13:A14"/>
    <mergeCell ref="B13:D13"/>
    <mergeCell ref="AJ13:AJ14"/>
    <mergeCell ref="AK13:AK14"/>
    <mergeCell ref="AG13:AG14"/>
    <mergeCell ref="AI13:AI14"/>
    <mergeCell ref="Q13:S13"/>
    <mergeCell ref="T13:V13"/>
    <mergeCell ref="W13:Y13"/>
    <mergeCell ref="Z13:Z14"/>
    <mergeCell ref="AA13:AA14"/>
    <mergeCell ref="AB13:AB14"/>
    <mergeCell ref="E13:G13"/>
    <mergeCell ref="H13:J13"/>
    <mergeCell ref="K13:M14"/>
    <mergeCell ref="N13:P13"/>
    <mergeCell ref="AE11:AE12"/>
    <mergeCell ref="AF11:AF12"/>
    <mergeCell ref="W11:Y11"/>
    <mergeCell ref="Z11:Z12"/>
    <mergeCell ref="AA11:AA12"/>
    <mergeCell ref="AB11:AB12"/>
    <mergeCell ref="AC11:AC12"/>
    <mergeCell ref="AD11:AD12"/>
    <mergeCell ref="AG11:AG12"/>
    <mergeCell ref="AI11:AI12"/>
    <mergeCell ref="AJ11:AJ12"/>
    <mergeCell ref="AK11:AK12"/>
    <mergeCell ref="K11:M11"/>
    <mergeCell ref="N11:P11"/>
    <mergeCell ref="Q11:S11"/>
    <mergeCell ref="T11:V11"/>
    <mergeCell ref="A11:A12"/>
    <mergeCell ref="B11:D11"/>
    <mergeCell ref="E11:G11"/>
    <mergeCell ref="H11:J12"/>
    <mergeCell ref="AE9:AE10"/>
    <mergeCell ref="AF9:AF10"/>
    <mergeCell ref="AJ9:AJ10"/>
    <mergeCell ref="AK9:AK10"/>
    <mergeCell ref="AG9:AG10"/>
    <mergeCell ref="AI9:AI10"/>
    <mergeCell ref="Q9:S9"/>
    <mergeCell ref="T9:V9"/>
    <mergeCell ref="W9:Y9"/>
    <mergeCell ref="Z9:Z10"/>
    <mergeCell ref="AA9:AA10"/>
    <mergeCell ref="AB9:AB10"/>
    <mergeCell ref="A9:A10"/>
    <mergeCell ref="B9:D9"/>
    <mergeCell ref="E9:G10"/>
    <mergeCell ref="H9:J9"/>
    <mergeCell ref="K9:M9"/>
    <mergeCell ref="N9:P9"/>
    <mergeCell ref="AA7:AA8"/>
    <mergeCell ref="AB7:AB8"/>
    <mergeCell ref="AC7:AC8"/>
    <mergeCell ref="AD7:AD8"/>
    <mergeCell ref="AC9:AC10"/>
    <mergeCell ref="AD9:AD10"/>
    <mergeCell ref="AG7:AG8"/>
    <mergeCell ref="AI7:AI8"/>
    <mergeCell ref="AJ7:AJ8"/>
    <mergeCell ref="AK7:AK8"/>
    <mergeCell ref="AJ5:AJ6"/>
    <mergeCell ref="AK5:AK6"/>
    <mergeCell ref="A7:A8"/>
    <mergeCell ref="B7:D8"/>
    <mergeCell ref="E7:G7"/>
    <mergeCell ref="H7:J7"/>
    <mergeCell ref="K7:M7"/>
    <mergeCell ref="N7:P7"/>
    <mergeCell ref="Q7:S7"/>
    <mergeCell ref="T7:V7"/>
    <mergeCell ref="AC5:AC6"/>
    <mergeCell ref="AD5:AD6"/>
    <mergeCell ref="AE5:AE6"/>
    <mergeCell ref="AF5:AF6"/>
    <mergeCell ref="AE7:AE8"/>
    <mergeCell ref="AF7:AF8"/>
    <mergeCell ref="W7:Y7"/>
    <mergeCell ref="Z7:Z8"/>
    <mergeCell ref="AC1:AF1"/>
    <mergeCell ref="C2:D2"/>
    <mergeCell ref="H2:K2"/>
    <mergeCell ref="A5:A6"/>
    <mergeCell ref="B5:D6"/>
    <mergeCell ref="E5:G6"/>
    <mergeCell ref="H5:J6"/>
    <mergeCell ref="Q5:S6"/>
    <mergeCell ref="T5:V6"/>
    <mergeCell ref="W5:Y6"/>
    <mergeCell ref="AI3:AK3"/>
    <mergeCell ref="P4:S4"/>
    <mergeCell ref="V4:X4"/>
    <mergeCell ref="K5:M6"/>
    <mergeCell ref="N5:P6"/>
    <mergeCell ref="AG5:AG6"/>
    <mergeCell ref="AI5:AI6"/>
    <mergeCell ref="Z5:Z6"/>
    <mergeCell ref="AA5:AA6"/>
    <mergeCell ref="AB5:AB6"/>
  </mergeCells>
  <printOptions horizontalCentered="1"/>
  <pageMargins left="0.7086614173228347" right="0.7086614173228347" top="0.5511811023622047" bottom="0.1968503937007874" header="0.31496062992125984" footer="0.31496062992125984"/>
  <pageSetup horizontalDpi="600" verticalDpi="600" orientation="portrait" paperSize="9" scale="70" r:id="rId1"/>
  <rowBreaks count="5" manualBreakCount="5">
    <brk id="89" max="36" man="1"/>
    <brk id="178" max="36" man="1"/>
    <brk id="266" max="255" man="1"/>
    <brk id="355" max="255" man="1"/>
    <brk id="4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103"/>
  <sheetViews>
    <sheetView zoomScalePageLayoutView="0" workbookViewId="0" topLeftCell="A1">
      <selection activeCell="I27" sqref="I26:I27"/>
    </sheetView>
  </sheetViews>
  <sheetFormatPr defaultColWidth="9.140625" defaultRowHeight="15"/>
  <cols>
    <col min="1" max="1" width="8.8515625" style="117" customWidth="1"/>
    <col min="2" max="9" width="3.57421875" style="88" customWidth="1"/>
    <col min="10" max="10" width="5.57421875" style="88" customWidth="1"/>
    <col min="11" max="11" width="8.8515625" style="88" customWidth="1"/>
    <col min="12" max="20" width="3.57421875" style="88" customWidth="1"/>
    <col min="21" max="21" width="8.8515625" style="88" customWidth="1"/>
    <col min="22" max="30" width="3.57421875" style="0" customWidth="1"/>
    <col min="32" max="39" width="3.57421875" style="90" customWidth="1"/>
  </cols>
  <sheetData>
    <row r="1" spans="4:19" ht="13.5"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31" ht="13.5">
      <c r="A2" s="110" t="s">
        <v>222</v>
      </c>
      <c r="B2" s="86"/>
      <c r="C2" s="86"/>
      <c r="D2" s="86"/>
      <c r="E2" s="86"/>
      <c r="F2" s="86"/>
      <c r="G2" s="86"/>
      <c r="H2" s="86"/>
      <c r="I2" s="86"/>
      <c r="J2" s="105"/>
      <c r="K2" s="85" t="s">
        <v>216</v>
      </c>
      <c r="L2" s="86"/>
      <c r="M2" s="86"/>
      <c r="N2" s="86"/>
      <c r="O2" s="86"/>
      <c r="P2" s="86"/>
      <c r="Q2" s="86"/>
      <c r="R2" s="86"/>
      <c r="S2" s="86"/>
      <c r="T2" s="105"/>
      <c r="U2" s="85" t="s">
        <v>161</v>
      </c>
      <c r="AE2" s="85" t="s">
        <v>152</v>
      </c>
    </row>
    <row r="3" spans="1:35" ht="14.25" thickBot="1">
      <c r="A3" s="124"/>
      <c r="B3" s="106"/>
      <c r="C3" s="107" t="s">
        <v>144</v>
      </c>
      <c r="D3" s="107">
        <v>21</v>
      </c>
      <c r="E3" s="108" t="s">
        <v>145</v>
      </c>
      <c r="F3" s="86"/>
      <c r="G3" s="86"/>
      <c r="H3" s="86"/>
      <c r="I3" s="86"/>
      <c r="J3" s="105"/>
      <c r="K3" s="86"/>
      <c r="L3" s="106"/>
      <c r="M3" s="107" t="s">
        <v>144</v>
      </c>
      <c r="N3" s="107">
        <v>15</v>
      </c>
      <c r="O3" s="108" t="s">
        <v>145</v>
      </c>
      <c r="P3" s="86"/>
      <c r="Q3" s="86"/>
      <c r="R3" s="86"/>
      <c r="S3" s="86"/>
      <c r="T3" s="105"/>
      <c r="U3" s="86"/>
      <c r="W3" t="s">
        <v>144</v>
      </c>
      <c r="X3">
        <v>21</v>
      </c>
      <c r="Y3" t="s">
        <v>145</v>
      </c>
      <c r="AE3" s="87">
        <v>6</v>
      </c>
      <c r="AG3" s="90" t="s">
        <v>144</v>
      </c>
      <c r="AH3" s="90">
        <v>15</v>
      </c>
      <c r="AI3" s="90" t="s">
        <v>145</v>
      </c>
    </row>
    <row r="4" spans="1:31" ht="13.5">
      <c r="A4" s="127">
        <v>7</v>
      </c>
      <c r="B4" s="86"/>
      <c r="C4" s="86"/>
      <c r="D4" s="86"/>
      <c r="E4" s="86"/>
      <c r="F4" s="86"/>
      <c r="G4" s="86"/>
      <c r="H4" s="86"/>
      <c r="I4" s="86"/>
      <c r="J4" s="105"/>
      <c r="K4" s="87">
        <v>6</v>
      </c>
      <c r="L4" s="86"/>
      <c r="M4" s="86"/>
      <c r="N4" s="86"/>
      <c r="O4" s="86"/>
      <c r="P4" s="86"/>
      <c r="Q4" s="86"/>
      <c r="R4" s="86"/>
      <c r="S4" s="86"/>
      <c r="T4" s="105"/>
      <c r="U4" s="87">
        <v>7</v>
      </c>
      <c r="AE4" s="90"/>
    </row>
    <row r="5" spans="1:39" ht="13.5" customHeight="1">
      <c r="A5" s="91"/>
      <c r="B5" s="113" t="s">
        <v>146</v>
      </c>
      <c r="C5" s="113" t="s">
        <v>147</v>
      </c>
      <c r="D5" s="113" t="s">
        <v>148</v>
      </c>
      <c r="E5" s="93" t="s">
        <v>149</v>
      </c>
      <c r="F5" s="113" t="s">
        <v>95</v>
      </c>
      <c r="G5" s="113" t="s">
        <v>150</v>
      </c>
      <c r="H5" s="113" t="s">
        <v>151</v>
      </c>
      <c r="I5" s="114" t="s">
        <v>2</v>
      </c>
      <c r="J5" s="105"/>
      <c r="K5" s="91"/>
      <c r="L5" s="113" t="s">
        <v>146</v>
      </c>
      <c r="M5" s="113" t="s">
        <v>147</v>
      </c>
      <c r="N5" s="113" t="s">
        <v>148</v>
      </c>
      <c r="O5" s="93" t="s">
        <v>149</v>
      </c>
      <c r="P5" s="113" t="s">
        <v>95</v>
      </c>
      <c r="Q5" s="113" t="s">
        <v>150</v>
      </c>
      <c r="R5" s="113" t="s">
        <v>151</v>
      </c>
      <c r="S5" s="114" t="s">
        <v>2</v>
      </c>
      <c r="T5" s="105"/>
      <c r="U5" s="91"/>
      <c r="V5" s="92" t="s">
        <v>146</v>
      </c>
      <c r="W5" s="92" t="s">
        <v>147</v>
      </c>
      <c r="X5" s="92" t="s">
        <v>148</v>
      </c>
      <c r="Y5" s="92" t="s">
        <v>149</v>
      </c>
      <c r="Z5" s="92" t="s">
        <v>95</v>
      </c>
      <c r="AA5" s="92" t="s">
        <v>150</v>
      </c>
      <c r="AB5" s="92" t="s">
        <v>151</v>
      </c>
      <c r="AC5" s="92" t="s">
        <v>2</v>
      </c>
      <c r="AE5" s="91"/>
      <c r="AF5" s="92" t="s">
        <v>146</v>
      </c>
      <c r="AG5" s="92" t="s">
        <v>147</v>
      </c>
      <c r="AH5" s="92" t="s">
        <v>148</v>
      </c>
      <c r="AI5" s="92" t="s">
        <v>149</v>
      </c>
      <c r="AJ5" s="92" t="s">
        <v>95</v>
      </c>
      <c r="AK5" s="92" t="s">
        <v>150</v>
      </c>
      <c r="AL5" s="92" t="s">
        <v>151</v>
      </c>
      <c r="AM5" s="92" t="s">
        <v>2</v>
      </c>
    </row>
    <row r="6" spans="1:39" ht="13.5">
      <c r="A6" s="115" t="s">
        <v>124</v>
      </c>
      <c r="B6" s="116">
        <v>4</v>
      </c>
      <c r="C6" s="116">
        <v>0</v>
      </c>
      <c r="D6" s="116">
        <v>2</v>
      </c>
      <c r="E6" s="116">
        <v>14</v>
      </c>
      <c r="F6" s="116">
        <v>10</v>
      </c>
      <c r="G6" s="116">
        <v>2</v>
      </c>
      <c r="H6" s="116">
        <v>8</v>
      </c>
      <c r="I6" s="118">
        <v>1</v>
      </c>
      <c r="J6" s="105"/>
      <c r="K6" s="93" t="s">
        <v>124</v>
      </c>
      <c r="L6" s="196">
        <v>4</v>
      </c>
      <c r="M6" s="196">
        <v>1</v>
      </c>
      <c r="N6" s="196">
        <v>0</v>
      </c>
      <c r="O6" s="196">
        <v>12</v>
      </c>
      <c r="P6" s="196">
        <v>13</v>
      </c>
      <c r="Q6" s="196">
        <v>3</v>
      </c>
      <c r="R6" s="196">
        <v>10</v>
      </c>
      <c r="S6" s="196">
        <v>1</v>
      </c>
      <c r="T6" s="105"/>
      <c r="U6" s="93" t="s">
        <v>103</v>
      </c>
      <c r="V6" s="92">
        <v>4</v>
      </c>
      <c r="W6" s="92">
        <v>0</v>
      </c>
      <c r="X6" s="92">
        <v>2</v>
      </c>
      <c r="Y6" s="92">
        <v>14</v>
      </c>
      <c r="Z6" s="92">
        <v>22</v>
      </c>
      <c r="AA6" s="92">
        <v>6</v>
      </c>
      <c r="AB6" s="92">
        <v>16</v>
      </c>
      <c r="AC6" s="92">
        <v>1</v>
      </c>
      <c r="AE6" s="93" t="s">
        <v>1</v>
      </c>
      <c r="AF6" s="92">
        <v>3</v>
      </c>
      <c r="AG6" s="92">
        <v>0</v>
      </c>
      <c r="AH6" s="92">
        <v>2</v>
      </c>
      <c r="AI6" s="92">
        <v>11</v>
      </c>
      <c r="AJ6" s="92">
        <v>7</v>
      </c>
      <c r="AK6" s="92">
        <v>2</v>
      </c>
      <c r="AL6" s="92">
        <v>5</v>
      </c>
      <c r="AM6" s="92">
        <v>1</v>
      </c>
    </row>
    <row r="7" spans="1:39" ht="13.5">
      <c r="A7" s="115" t="s">
        <v>69</v>
      </c>
      <c r="B7" s="116">
        <v>3</v>
      </c>
      <c r="C7" s="116">
        <v>0</v>
      </c>
      <c r="D7" s="116">
        <v>3</v>
      </c>
      <c r="E7" s="116">
        <v>12</v>
      </c>
      <c r="F7" s="116">
        <v>10</v>
      </c>
      <c r="G7" s="116">
        <v>4</v>
      </c>
      <c r="H7" s="116">
        <v>6</v>
      </c>
      <c r="I7" s="118">
        <v>2</v>
      </c>
      <c r="J7" s="105"/>
      <c r="K7" s="93" t="s">
        <v>60</v>
      </c>
      <c r="L7" s="196">
        <v>4</v>
      </c>
      <c r="M7" s="196">
        <v>1</v>
      </c>
      <c r="N7" s="196">
        <v>0</v>
      </c>
      <c r="O7" s="196">
        <v>12</v>
      </c>
      <c r="P7" s="196">
        <v>13</v>
      </c>
      <c r="Q7" s="196">
        <v>4</v>
      </c>
      <c r="R7" s="196">
        <v>9</v>
      </c>
      <c r="S7" s="196">
        <v>2</v>
      </c>
      <c r="T7" s="105"/>
      <c r="U7" s="93" t="s">
        <v>101</v>
      </c>
      <c r="V7" s="92">
        <v>4</v>
      </c>
      <c r="W7" s="92">
        <v>1</v>
      </c>
      <c r="X7" s="92">
        <v>1</v>
      </c>
      <c r="Y7" s="92">
        <v>13</v>
      </c>
      <c r="Z7" s="92">
        <v>6</v>
      </c>
      <c r="AA7" s="92">
        <v>4</v>
      </c>
      <c r="AB7" s="92">
        <v>2</v>
      </c>
      <c r="AC7" s="92">
        <v>2</v>
      </c>
      <c r="AE7" s="93" t="s">
        <v>157</v>
      </c>
      <c r="AF7" s="92">
        <v>3</v>
      </c>
      <c r="AG7" s="92">
        <v>1</v>
      </c>
      <c r="AH7" s="92">
        <v>1</v>
      </c>
      <c r="AI7" s="92">
        <v>10</v>
      </c>
      <c r="AJ7" s="92">
        <v>6</v>
      </c>
      <c r="AK7" s="92">
        <v>4</v>
      </c>
      <c r="AL7" s="92">
        <v>2</v>
      </c>
      <c r="AM7" s="92">
        <v>2</v>
      </c>
    </row>
    <row r="8" spans="1:39" ht="13.5">
      <c r="A8" s="115" t="s">
        <v>102</v>
      </c>
      <c r="B8" s="116">
        <v>2</v>
      </c>
      <c r="C8" s="116">
        <v>1</v>
      </c>
      <c r="D8" s="116">
        <v>3</v>
      </c>
      <c r="E8" s="116">
        <v>9</v>
      </c>
      <c r="F8" s="116">
        <v>5</v>
      </c>
      <c r="G8" s="116">
        <v>3</v>
      </c>
      <c r="H8" s="116">
        <v>2</v>
      </c>
      <c r="I8" s="118">
        <v>3</v>
      </c>
      <c r="J8" s="105"/>
      <c r="K8" s="93" t="s">
        <v>101</v>
      </c>
      <c r="L8" s="196">
        <v>3</v>
      </c>
      <c r="M8" s="196">
        <v>2</v>
      </c>
      <c r="N8" s="196">
        <v>0</v>
      </c>
      <c r="O8" s="196">
        <v>9</v>
      </c>
      <c r="P8" s="196">
        <v>11</v>
      </c>
      <c r="Q8" s="196">
        <v>5</v>
      </c>
      <c r="R8" s="196">
        <v>6</v>
      </c>
      <c r="S8" s="196">
        <v>3</v>
      </c>
      <c r="T8" s="105"/>
      <c r="U8" s="93" t="s">
        <v>102</v>
      </c>
      <c r="V8" s="92">
        <v>3</v>
      </c>
      <c r="W8" s="92">
        <v>1</v>
      </c>
      <c r="X8" s="92">
        <v>2</v>
      </c>
      <c r="Y8" s="92">
        <v>11</v>
      </c>
      <c r="Z8" s="92">
        <v>14</v>
      </c>
      <c r="AA8" s="92">
        <v>5</v>
      </c>
      <c r="AB8" s="92">
        <v>9</v>
      </c>
      <c r="AC8" s="92">
        <v>3</v>
      </c>
      <c r="AE8" s="93" t="s">
        <v>106</v>
      </c>
      <c r="AF8" s="92">
        <v>3</v>
      </c>
      <c r="AG8" s="92">
        <v>2</v>
      </c>
      <c r="AH8" s="92">
        <v>0</v>
      </c>
      <c r="AI8" s="92">
        <v>9</v>
      </c>
      <c r="AJ8" s="92">
        <v>6</v>
      </c>
      <c r="AK8" s="92">
        <v>4</v>
      </c>
      <c r="AL8" s="92">
        <v>2</v>
      </c>
      <c r="AM8" s="92">
        <v>3</v>
      </c>
    </row>
    <row r="9" spans="1:39" ht="13.5">
      <c r="A9" s="115" t="s">
        <v>111</v>
      </c>
      <c r="B9" s="116">
        <v>2</v>
      </c>
      <c r="C9" s="116">
        <v>2</v>
      </c>
      <c r="D9" s="116">
        <v>2</v>
      </c>
      <c r="E9" s="116">
        <v>8</v>
      </c>
      <c r="F9" s="116">
        <v>6</v>
      </c>
      <c r="G9" s="116">
        <v>7</v>
      </c>
      <c r="H9" s="116">
        <v>-1</v>
      </c>
      <c r="I9" s="118">
        <v>4</v>
      </c>
      <c r="J9" s="105"/>
      <c r="K9" s="93" t="s">
        <v>107</v>
      </c>
      <c r="L9" s="196">
        <v>3</v>
      </c>
      <c r="M9" s="196">
        <v>2</v>
      </c>
      <c r="N9" s="196">
        <v>0</v>
      </c>
      <c r="O9" s="196">
        <v>9</v>
      </c>
      <c r="P9" s="196">
        <v>10</v>
      </c>
      <c r="Q9" s="196">
        <v>4</v>
      </c>
      <c r="R9" s="196">
        <v>6</v>
      </c>
      <c r="S9" s="196">
        <v>4</v>
      </c>
      <c r="T9" s="105"/>
      <c r="U9" s="93" t="s">
        <v>124</v>
      </c>
      <c r="V9" s="92">
        <v>3</v>
      </c>
      <c r="W9" s="92">
        <v>3</v>
      </c>
      <c r="X9" s="92">
        <v>0</v>
      </c>
      <c r="Y9" s="92">
        <v>9</v>
      </c>
      <c r="Z9" s="92">
        <v>10</v>
      </c>
      <c r="AA9" s="92">
        <v>11</v>
      </c>
      <c r="AB9" s="92">
        <v>-1</v>
      </c>
      <c r="AC9" s="92">
        <v>4</v>
      </c>
      <c r="AE9" s="93" t="s">
        <v>127</v>
      </c>
      <c r="AF9" s="92">
        <v>2</v>
      </c>
      <c r="AG9" s="92">
        <v>3</v>
      </c>
      <c r="AH9" s="92">
        <v>0</v>
      </c>
      <c r="AI9" s="92">
        <v>6</v>
      </c>
      <c r="AJ9" s="92">
        <v>5</v>
      </c>
      <c r="AK9" s="92">
        <v>5</v>
      </c>
      <c r="AL9" s="92">
        <v>0</v>
      </c>
      <c r="AM9" s="92">
        <v>4</v>
      </c>
    </row>
    <row r="10" spans="1:39" ht="13.5">
      <c r="A10" s="115" t="s">
        <v>101</v>
      </c>
      <c r="B10" s="116">
        <v>1</v>
      </c>
      <c r="C10" s="116">
        <v>3</v>
      </c>
      <c r="D10" s="116">
        <v>2</v>
      </c>
      <c r="E10" s="116">
        <v>5</v>
      </c>
      <c r="F10" s="116">
        <v>6</v>
      </c>
      <c r="G10" s="116">
        <v>7</v>
      </c>
      <c r="H10" s="116">
        <v>-1</v>
      </c>
      <c r="I10" s="118">
        <v>5</v>
      </c>
      <c r="J10" s="105"/>
      <c r="K10" s="93" t="s">
        <v>214</v>
      </c>
      <c r="L10" s="196">
        <v>1</v>
      </c>
      <c r="M10" s="196">
        <v>4</v>
      </c>
      <c r="N10" s="196">
        <v>0</v>
      </c>
      <c r="O10" s="196">
        <v>3</v>
      </c>
      <c r="P10" s="196">
        <v>4</v>
      </c>
      <c r="Q10" s="196">
        <v>20</v>
      </c>
      <c r="R10" s="196">
        <v>-16</v>
      </c>
      <c r="S10" s="196">
        <v>5</v>
      </c>
      <c r="T10" s="105"/>
      <c r="U10" s="93" t="s">
        <v>60</v>
      </c>
      <c r="V10" s="92">
        <v>2</v>
      </c>
      <c r="W10" s="92">
        <v>3</v>
      </c>
      <c r="X10" s="92">
        <v>1</v>
      </c>
      <c r="Y10" s="92">
        <v>7</v>
      </c>
      <c r="Z10" s="92">
        <v>3</v>
      </c>
      <c r="AA10" s="92">
        <v>10</v>
      </c>
      <c r="AB10" s="92">
        <v>-7</v>
      </c>
      <c r="AC10" s="92">
        <v>5</v>
      </c>
      <c r="AE10" s="93" t="s">
        <v>60</v>
      </c>
      <c r="AF10" s="92">
        <v>1</v>
      </c>
      <c r="AG10" s="92">
        <v>3</v>
      </c>
      <c r="AH10" s="92">
        <v>1</v>
      </c>
      <c r="AI10" s="92">
        <v>4</v>
      </c>
      <c r="AJ10" s="92">
        <v>3</v>
      </c>
      <c r="AK10" s="92">
        <v>3</v>
      </c>
      <c r="AL10" s="92">
        <v>0</v>
      </c>
      <c r="AM10" s="92">
        <v>5</v>
      </c>
    </row>
    <row r="11" spans="1:39" ht="13.5">
      <c r="A11" s="115" t="s">
        <v>221</v>
      </c>
      <c r="B11" s="116">
        <v>0</v>
      </c>
      <c r="C11" s="116">
        <v>2</v>
      </c>
      <c r="D11" s="116">
        <v>4</v>
      </c>
      <c r="E11" s="116">
        <v>4</v>
      </c>
      <c r="F11" s="116">
        <v>2</v>
      </c>
      <c r="G11" s="116">
        <v>6</v>
      </c>
      <c r="H11" s="116">
        <v>-4</v>
      </c>
      <c r="I11" s="118">
        <v>6</v>
      </c>
      <c r="J11" s="105"/>
      <c r="K11" s="93" t="s">
        <v>58</v>
      </c>
      <c r="L11" s="196">
        <v>0</v>
      </c>
      <c r="M11" s="196">
        <v>5</v>
      </c>
      <c r="N11" s="196">
        <v>0</v>
      </c>
      <c r="O11" s="196">
        <v>0</v>
      </c>
      <c r="P11" s="196">
        <v>1</v>
      </c>
      <c r="Q11" s="196">
        <v>16</v>
      </c>
      <c r="R11" s="196">
        <v>-15</v>
      </c>
      <c r="S11" s="196">
        <v>6</v>
      </c>
      <c r="T11" s="105"/>
      <c r="U11" s="93" t="s">
        <v>118</v>
      </c>
      <c r="V11" s="92">
        <v>1</v>
      </c>
      <c r="W11" s="92">
        <v>3</v>
      </c>
      <c r="X11" s="92">
        <v>2</v>
      </c>
      <c r="Y11" s="92">
        <v>5</v>
      </c>
      <c r="Z11" s="92">
        <v>4</v>
      </c>
      <c r="AA11" s="92">
        <v>11</v>
      </c>
      <c r="AB11" s="92">
        <v>-7</v>
      </c>
      <c r="AC11" s="92">
        <v>6</v>
      </c>
      <c r="AE11" s="93" t="s">
        <v>139</v>
      </c>
      <c r="AF11" s="92">
        <v>1</v>
      </c>
      <c r="AG11" s="92">
        <v>4</v>
      </c>
      <c r="AH11" s="92">
        <v>0</v>
      </c>
      <c r="AI11" s="92">
        <v>3</v>
      </c>
      <c r="AJ11" s="92">
        <v>2</v>
      </c>
      <c r="AK11" s="92">
        <v>11</v>
      </c>
      <c r="AL11" s="92">
        <v>-9</v>
      </c>
      <c r="AM11" s="92">
        <v>6</v>
      </c>
    </row>
    <row r="12" spans="1:36" ht="13.5">
      <c r="A12" s="115" t="s">
        <v>159</v>
      </c>
      <c r="B12" s="116">
        <v>0</v>
      </c>
      <c r="C12" s="116">
        <v>4</v>
      </c>
      <c r="D12" s="116">
        <v>2</v>
      </c>
      <c r="E12" s="116">
        <v>2</v>
      </c>
      <c r="F12" s="116">
        <v>4</v>
      </c>
      <c r="G12" s="116">
        <v>14</v>
      </c>
      <c r="H12" s="113">
        <v>-10</v>
      </c>
      <c r="I12" s="118">
        <v>7</v>
      </c>
      <c r="J12" s="105"/>
      <c r="P12" s="88">
        <f>SUM(P6:P11)</f>
        <v>52</v>
      </c>
      <c r="T12" s="105"/>
      <c r="U12" s="93" t="s">
        <v>69</v>
      </c>
      <c r="V12" s="92">
        <v>0</v>
      </c>
      <c r="W12" s="92">
        <v>6</v>
      </c>
      <c r="X12" s="92">
        <v>0</v>
      </c>
      <c r="Y12" s="92">
        <v>0</v>
      </c>
      <c r="Z12" s="92">
        <v>1</v>
      </c>
      <c r="AA12" s="92">
        <v>13</v>
      </c>
      <c r="AB12" s="92">
        <v>-12</v>
      </c>
      <c r="AC12" s="92">
        <v>7</v>
      </c>
      <c r="AJ12" s="90">
        <f>SUM(AJ6:AJ11)</f>
        <v>29</v>
      </c>
    </row>
    <row r="13" spans="6:26" ht="13.5">
      <c r="F13" s="88">
        <f>SUM(F6:F12)</f>
        <v>43</v>
      </c>
      <c r="J13" s="105"/>
      <c r="T13" s="105"/>
      <c r="Z13">
        <f>SUM(Z6:Z12)</f>
        <v>60</v>
      </c>
    </row>
    <row r="14" spans="1:31" ht="13.5">
      <c r="A14" s="110" t="s">
        <v>223</v>
      </c>
      <c r="B14" s="124"/>
      <c r="C14" s="124"/>
      <c r="D14" s="124"/>
      <c r="E14" s="124"/>
      <c r="F14" s="124"/>
      <c r="G14" s="124"/>
      <c r="H14" s="124"/>
      <c r="I14" s="124"/>
      <c r="J14" s="105"/>
      <c r="K14" s="85" t="s">
        <v>217</v>
      </c>
      <c r="L14" s="86"/>
      <c r="M14" s="86"/>
      <c r="N14" s="86"/>
      <c r="O14" s="86"/>
      <c r="P14" s="86"/>
      <c r="Q14" s="86"/>
      <c r="R14" s="86"/>
      <c r="S14" s="86"/>
      <c r="T14" s="105"/>
      <c r="U14" s="85" t="s">
        <v>162</v>
      </c>
      <c r="AE14" s="85" t="s">
        <v>153</v>
      </c>
    </row>
    <row r="15" spans="1:35" ht="14.25" thickBot="1">
      <c r="A15" s="124"/>
      <c r="B15" s="125"/>
      <c r="C15" s="107" t="s">
        <v>144</v>
      </c>
      <c r="D15" s="107">
        <v>21</v>
      </c>
      <c r="E15" s="107" t="s">
        <v>145</v>
      </c>
      <c r="F15" s="124"/>
      <c r="G15" s="124"/>
      <c r="H15" s="124"/>
      <c r="I15" s="124"/>
      <c r="J15" s="105"/>
      <c r="K15" s="86"/>
      <c r="L15" s="106"/>
      <c r="M15" s="107" t="s">
        <v>144</v>
      </c>
      <c r="N15" s="107">
        <v>15</v>
      </c>
      <c r="O15" s="108" t="s">
        <v>145</v>
      </c>
      <c r="P15" s="86"/>
      <c r="Q15" s="86"/>
      <c r="R15" s="86"/>
      <c r="S15" s="86"/>
      <c r="T15" s="105"/>
      <c r="U15" s="86"/>
      <c r="W15" t="s">
        <v>144</v>
      </c>
      <c r="X15">
        <v>21</v>
      </c>
      <c r="Y15" t="s">
        <v>145</v>
      </c>
      <c r="AE15" s="87">
        <v>6</v>
      </c>
      <c r="AG15" s="90" t="s">
        <v>144</v>
      </c>
      <c r="AH15" s="90">
        <v>15</v>
      </c>
      <c r="AI15" s="90" t="s">
        <v>145</v>
      </c>
    </row>
    <row r="16" spans="1:31" ht="13.5">
      <c r="A16" s="127">
        <v>7</v>
      </c>
      <c r="B16" s="124"/>
      <c r="C16" s="124"/>
      <c r="D16" s="124"/>
      <c r="E16" s="124"/>
      <c r="F16" s="124"/>
      <c r="G16" s="124"/>
      <c r="H16" s="124"/>
      <c r="I16" s="124"/>
      <c r="J16" s="105"/>
      <c r="K16" s="87">
        <v>6</v>
      </c>
      <c r="L16" s="86"/>
      <c r="M16" s="86"/>
      <c r="N16" s="86"/>
      <c r="O16" s="86"/>
      <c r="P16" s="86"/>
      <c r="Q16" s="86"/>
      <c r="R16" s="86"/>
      <c r="S16" s="86"/>
      <c r="T16" s="105"/>
      <c r="U16" s="87">
        <v>7</v>
      </c>
      <c r="AE16" s="90"/>
    </row>
    <row r="17" spans="1:39" ht="24">
      <c r="A17" s="91"/>
      <c r="B17" s="113" t="s">
        <v>146</v>
      </c>
      <c r="C17" s="113" t="s">
        <v>147</v>
      </c>
      <c r="D17" s="113" t="s">
        <v>148</v>
      </c>
      <c r="E17" s="93" t="s">
        <v>149</v>
      </c>
      <c r="F17" s="113" t="s">
        <v>95</v>
      </c>
      <c r="G17" s="113" t="s">
        <v>150</v>
      </c>
      <c r="H17" s="113" t="s">
        <v>151</v>
      </c>
      <c r="I17" s="114" t="s">
        <v>2</v>
      </c>
      <c r="J17" s="105"/>
      <c r="K17" s="91"/>
      <c r="L17" s="113" t="s">
        <v>146</v>
      </c>
      <c r="M17" s="113" t="s">
        <v>147</v>
      </c>
      <c r="N17" s="113" t="s">
        <v>148</v>
      </c>
      <c r="O17" s="93" t="s">
        <v>149</v>
      </c>
      <c r="P17" s="113" t="s">
        <v>95</v>
      </c>
      <c r="Q17" s="113" t="s">
        <v>150</v>
      </c>
      <c r="R17" s="113" t="s">
        <v>151</v>
      </c>
      <c r="S17" s="114" t="s">
        <v>2</v>
      </c>
      <c r="T17" s="105"/>
      <c r="U17" s="91"/>
      <c r="V17" s="92" t="s">
        <v>146</v>
      </c>
      <c r="W17" s="92" t="s">
        <v>147</v>
      </c>
      <c r="X17" s="92" t="s">
        <v>148</v>
      </c>
      <c r="Y17" s="92" t="s">
        <v>149</v>
      </c>
      <c r="Z17" s="92" t="s">
        <v>95</v>
      </c>
      <c r="AA17" s="92" t="s">
        <v>150</v>
      </c>
      <c r="AB17" s="92" t="s">
        <v>151</v>
      </c>
      <c r="AC17" s="92" t="s">
        <v>2</v>
      </c>
      <c r="AE17" s="91"/>
      <c r="AF17" s="92" t="s">
        <v>146</v>
      </c>
      <c r="AG17" s="92" t="s">
        <v>147</v>
      </c>
      <c r="AH17" s="92" t="s">
        <v>148</v>
      </c>
      <c r="AI17" s="92" t="s">
        <v>149</v>
      </c>
      <c r="AJ17" s="92" t="s">
        <v>95</v>
      </c>
      <c r="AK17" s="92" t="s">
        <v>150</v>
      </c>
      <c r="AL17" s="92" t="s">
        <v>151</v>
      </c>
      <c r="AM17" s="92" t="s">
        <v>2</v>
      </c>
    </row>
    <row r="18" spans="1:39" ht="13.5">
      <c r="A18" s="93" t="s">
        <v>57</v>
      </c>
      <c r="B18" s="116">
        <v>6</v>
      </c>
      <c r="C18" s="116">
        <v>0</v>
      </c>
      <c r="D18" s="116">
        <v>0</v>
      </c>
      <c r="E18" s="116">
        <v>18</v>
      </c>
      <c r="F18" s="116">
        <v>18</v>
      </c>
      <c r="G18" s="116">
        <v>3</v>
      </c>
      <c r="H18" s="116">
        <v>15</v>
      </c>
      <c r="I18" s="118">
        <v>1</v>
      </c>
      <c r="J18" s="105"/>
      <c r="K18" s="93" t="s">
        <v>103</v>
      </c>
      <c r="L18" s="196">
        <v>4</v>
      </c>
      <c r="M18" s="196">
        <v>0</v>
      </c>
      <c r="N18" s="196">
        <v>1</v>
      </c>
      <c r="O18" s="196">
        <v>13</v>
      </c>
      <c r="P18" s="196">
        <v>14</v>
      </c>
      <c r="Q18" s="196">
        <v>0</v>
      </c>
      <c r="R18" s="196">
        <v>14</v>
      </c>
      <c r="S18" s="196">
        <v>1</v>
      </c>
      <c r="T18" s="105"/>
      <c r="U18" s="93" t="s">
        <v>126</v>
      </c>
      <c r="V18" s="92">
        <v>5</v>
      </c>
      <c r="W18" s="92">
        <v>0</v>
      </c>
      <c r="X18" s="92">
        <v>1</v>
      </c>
      <c r="Y18" s="92">
        <v>16</v>
      </c>
      <c r="Z18" s="92">
        <v>13</v>
      </c>
      <c r="AA18" s="92">
        <v>5</v>
      </c>
      <c r="AB18" s="92">
        <v>8</v>
      </c>
      <c r="AC18" s="92">
        <v>1</v>
      </c>
      <c r="AE18" s="93" t="s">
        <v>140</v>
      </c>
      <c r="AF18" s="92">
        <v>4</v>
      </c>
      <c r="AG18" s="92">
        <v>0</v>
      </c>
      <c r="AH18" s="92">
        <v>1</v>
      </c>
      <c r="AI18" s="92">
        <v>13</v>
      </c>
      <c r="AJ18" s="92">
        <v>12</v>
      </c>
      <c r="AK18" s="92">
        <v>4</v>
      </c>
      <c r="AL18" s="92">
        <v>8</v>
      </c>
      <c r="AM18" s="92">
        <v>1</v>
      </c>
    </row>
    <row r="19" spans="1:39" ht="13.5">
      <c r="A19" s="93" t="s">
        <v>105</v>
      </c>
      <c r="B19" s="116">
        <v>4</v>
      </c>
      <c r="C19" s="116">
        <v>1</v>
      </c>
      <c r="D19" s="116">
        <v>1</v>
      </c>
      <c r="E19" s="116">
        <v>13</v>
      </c>
      <c r="F19" s="116">
        <v>5</v>
      </c>
      <c r="G19" s="116">
        <v>1</v>
      </c>
      <c r="H19" s="116">
        <v>4</v>
      </c>
      <c r="I19" s="118">
        <v>2</v>
      </c>
      <c r="J19" s="105"/>
      <c r="K19" s="93" t="s">
        <v>125</v>
      </c>
      <c r="L19" s="196">
        <v>2</v>
      </c>
      <c r="M19" s="196">
        <v>0</v>
      </c>
      <c r="N19" s="196">
        <v>3</v>
      </c>
      <c r="O19" s="196">
        <v>9</v>
      </c>
      <c r="P19" s="196">
        <v>12</v>
      </c>
      <c r="Q19" s="196">
        <v>4</v>
      </c>
      <c r="R19" s="196">
        <v>8</v>
      </c>
      <c r="S19" s="196">
        <v>2</v>
      </c>
      <c r="T19" s="105"/>
      <c r="U19" s="93" t="s">
        <v>109</v>
      </c>
      <c r="V19" s="92">
        <v>3</v>
      </c>
      <c r="W19" s="92">
        <v>1</v>
      </c>
      <c r="X19" s="92">
        <v>2</v>
      </c>
      <c r="Y19" s="92">
        <v>11</v>
      </c>
      <c r="Z19" s="92">
        <v>19</v>
      </c>
      <c r="AA19" s="92">
        <v>8</v>
      </c>
      <c r="AB19" s="92">
        <v>11</v>
      </c>
      <c r="AC19" s="92">
        <v>2</v>
      </c>
      <c r="AE19" s="93" t="s">
        <v>103</v>
      </c>
      <c r="AF19" s="92">
        <v>4</v>
      </c>
      <c r="AG19" s="92">
        <v>1</v>
      </c>
      <c r="AH19" s="92">
        <v>0</v>
      </c>
      <c r="AI19" s="92">
        <v>12</v>
      </c>
      <c r="AJ19" s="92">
        <v>16</v>
      </c>
      <c r="AK19" s="92">
        <v>3</v>
      </c>
      <c r="AL19" s="92">
        <v>13</v>
      </c>
      <c r="AM19" s="92">
        <v>2</v>
      </c>
    </row>
    <row r="20" spans="1:39" ht="13.5">
      <c r="A20" s="93" t="s">
        <v>61</v>
      </c>
      <c r="B20" s="116">
        <v>3</v>
      </c>
      <c r="C20" s="116">
        <v>2</v>
      </c>
      <c r="D20" s="116">
        <v>1</v>
      </c>
      <c r="E20" s="116">
        <v>10</v>
      </c>
      <c r="F20" s="116">
        <v>8</v>
      </c>
      <c r="G20" s="116">
        <v>4</v>
      </c>
      <c r="H20" s="116">
        <v>4</v>
      </c>
      <c r="I20" s="118">
        <v>3</v>
      </c>
      <c r="J20" s="105"/>
      <c r="K20" s="93" t="s">
        <v>132</v>
      </c>
      <c r="L20" s="196">
        <v>2</v>
      </c>
      <c r="M20" s="196">
        <v>1</v>
      </c>
      <c r="N20" s="196">
        <v>2</v>
      </c>
      <c r="O20" s="196">
        <v>8</v>
      </c>
      <c r="P20" s="196">
        <v>10</v>
      </c>
      <c r="Q20" s="196">
        <v>11</v>
      </c>
      <c r="R20" s="196">
        <v>-1</v>
      </c>
      <c r="S20" s="196">
        <v>3</v>
      </c>
      <c r="T20" s="105"/>
      <c r="U20" s="93" t="s">
        <v>141</v>
      </c>
      <c r="V20" s="92">
        <v>3</v>
      </c>
      <c r="W20" s="92">
        <v>2</v>
      </c>
      <c r="X20" s="92">
        <v>1</v>
      </c>
      <c r="Y20" s="92">
        <v>10</v>
      </c>
      <c r="Z20" s="92">
        <v>12</v>
      </c>
      <c r="AA20" s="92">
        <v>9</v>
      </c>
      <c r="AB20" s="92">
        <v>3</v>
      </c>
      <c r="AC20" s="92">
        <v>3</v>
      </c>
      <c r="AE20" s="93" t="s">
        <v>109</v>
      </c>
      <c r="AF20" s="92">
        <v>2</v>
      </c>
      <c r="AG20" s="92">
        <v>1</v>
      </c>
      <c r="AH20" s="92">
        <v>2</v>
      </c>
      <c r="AI20" s="92">
        <v>8</v>
      </c>
      <c r="AJ20" s="92">
        <v>6</v>
      </c>
      <c r="AK20" s="92">
        <v>12</v>
      </c>
      <c r="AL20" s="92">
        <v>-6</v>
      </c>
      <c r="AM20" s="92">
        <v>3</v>
      </c>
    </row>
    <row r="21" spans="1:39" ht="13.5">
      <c r="A21" s="93" t="s">
        <v>60</v>
      </c>
      <c r="B21" s="116">
        <v>2</v>
      </c>
      <c r="C21" s="116">
        <v>3</v>
      </c>
      <c r="D21" s="116">
        <v>1</v>
      </c>
      <c r="E21" s="116">
        <v>7</v>
      </c>
      <c r="F21" s="116">
        <v>8</v>
      </c>
      <c r="G21" s="116">
        <v>13</v>
      </c>
      <c r="H21" s="116">
        <v>-5</v>
      </c>
      <c r="I21" s="118">
        <v>4</v>
      </c>
      <c r="K21" s="93" t="s">
        <v>109</v>
      </c>
      <c r="L21" s="196">
        <v>2</v>
      </c>
      <c r="M21" s="196">
        <v>3</v>
      </c>
      <c r="N21" s="196">
        <v>0</v>
      </c>
      <c r="O21" s="196">
        <v>6</v>
      </c>
      <c r="P21" s="196">
        <v>9</v>
      </c>
      <c r="Q21" s="196">
        <v>13</v>
      </c>
      <c r="R21" s="196">
        <v>-4</v>
      </c>
      <c r="S21" s="196">
        <v>4</v>
      </c>
      <c r="U21" s="93" t="s">
        <v>143</v>
      </c>
      <c r="V21" s="92">
        <v>2</v>
      </c>
      <c r="W21" s="92">
        <v>2</v>
      </c>
      <c r="X21" s="92">
        <v>2</v>
      </c>
      <c r="Y21" s="92">
        <v>8</v>
      </c>
      <c r="Z21" s="92">
        <v>11</v>
      </c>
      <c r="AA21" s="92">
        <v>7</v>
      </c>
      <c r="AB21" s="92">
        <v>4</v>
      </c>
      <c r="AC21" s="92">
        <v>4</v>
      </c>
      <c r="AE21" s="93" t="s">
        <v>105</v>
      </c>
      <c r="AF21" s="92">
        <v>2</v>
      </c>
      <c r="AG21" s="92">
        <v>3</v>
      </c>
      <c r="AH21" s="92">
        <v>0</v>
      </c>
      <c r="AI21" s="92">
        <v>6</v>
      </c>
      <c r="AJ21" s="92">
        <v>9</v>
      </c>
      <c r="AK21" s="92">
        <v>10</v>
      </c>
      <c r="AL21" s="92">
        <v>-1</v>
      </c>
      <c r="AM21" s="92">
        <v>4</v>
      </c>
    </row>
    <row r="22" spans="1:39" ht="13.5">
      <c r="A22" s="93" t="s">
        <v>103</v>
      </c>
      <c r="B22" s="116">
        <v>1</v>
      </c>
      <c r="C22" s="116">
        <v>3</v>
      </c>
      <c r="D22" s="116">
        <v>2</v>
      </c>
      <c r="E22" s="116">
        <v>5</v>
      </c>
      <c r="F22" s="116">
        <v>5</v>
      </c>
      <c r="G22" s="116">
        <v>11</v>
      </c>
      <c r="H22" s="116">
        <v>-6</v>
      </c>
      <c r="I22" s="118">
        <v>5</v>
      </c>
      <c r="J22" s="105"/>
      <c r="K22" s="93" t="s">
        <v>159</v>
      </c>
      <c r="L22" s="196">
        <v>1</v>
      </c>
      <c r="M22" s="196">
        <v>2</v>
      </c>
      <c r="N22" s="196">
        <v>2</v>
      </c>
      <c r="O22" s="196">
        <v>5</v>
      </c>
      <c r="P22" s="196">
        <v>3</v>
      </c>
      <c r="Q22" s="196">
        <v>9</v>
      </c>
      <c r="R22" s="196">
        <v>-6</v>
      </c>
      <c r="S22" s="196">
        <v>5</v>
      </c>
      <c r="T22" s="105"/>
      <c r="U22" s="93" t="s">
        <v>131</v>
      </c>
      <c r="V22" s="92">
        <v>2</v>
      </c>
      <c r="W22" s="92">
        <v>4</v>
      </c>
      <c r="X22" s="92">
        <v>0</v>
      </c>
      <c r="Y22" s="92">
        <v>6</v>
      </c>
      <c r="Z22" s="92">
        <v>5</v>
      </c>
      <c r="AA22" s="92">
        <v>10</v>
      </c>
      <c r="AB22" s="92">
        <v>-5</v>
      </c>
      <c r="AC22" s="92">
        <v>5</v>
      </c>
      <c r="AE22" s="93" t="s">
        <v>59</v>
      </c>
      <c r="AF22" s="92">
        <v>1</v>
      </c>
      <c r="AG22" s="92">
        <v>3</v>
      </c>
      <c r="AH22" s="92">
        <v>1</v>
      </c>
      <c r="AI22" s="92">
        <v>4</v>
      </c>
      <c r="AJ22" s="92">
        <v>6</v>
      </c>
      <c r="AK22" s="92">
        <v>12</v>
      </c>
      <c r="AL22" s="92">
        <v>-6</v>
      </c>
      <c r="AM22" s="92">
        <v>5</v>
      </c>
    </row>
    <row r="23" spans="1:39" ht="13.5">
      <c r="A23" s="93" t="s">
        <v>160</v>
      </c>
      <c r="B23" s="116">
        <v>0</v>
      </c>
      <c r="C23" s="116">
        <v>3</v>
      </c>
      <c r="D23" s="116">
        <v>3</v>
      </c>
      <c r="E23" s="116">
        <v>3</v>
      </c>
      <c r="F23" s="116">
        <v>5</v>
      </c>
      <c r="G23" s="116">
        <v>9</v>
      </c>
      <c r="H23" s="116">
        <v>-4</v>
      </c>
      <c r="I23" s="118">
        <v>6</v>
      </c>
      <c r="J23" s="105"/>
      <c r="K23" s="93" t="s">
        <v>61</v>
      </c>
      <c r="L23" s="196">
        <v>0</v>
      </c>
      <c r="M23" s="196">
        <v>5</v>
      </c>
      <c r="N23" s="196">
        <v>0</v>
      </c>
      <c r="O23" s="196">
        <v>0</v>
      </c>
      <c r="P23" s="196">
        <v>3</v>
      </c>
      <c r="Q23" s="196">
        <v>14</v>
      </c>
      <c r="R23" s="196">
        <v>-11</v>
      </c>
      <c r="S23" s="196">
        <v>6</v>
      </c>
      <c r="T23" s="105"/>
      <c r="U23" s="93" t="s">
        <v>113</v>
      </c>
      <c r="V23" s="92">
        <v>1</v>
      </c>
      <c r="W23" s="92">
        <v>4</v>
      </c>
      <c r="X23" s="92">
        <v>1</v>
      </c>
      <c r="Y23" s="92">
        <v>4</v>
      </c>
      <c r="Z23" s="92">
        <v>4</v>
      </c>
      <c r="AA23" s="92">
        <v>13</v>
      </c>
      <c r="AB23" s="92">
        <v>-9</v>
      </c>
      <c r="AC23" s="92">
        <v>6</v>
      </c>
      <c r="AE23" s="93" t="s">
        <v>158</v>
      </c>
      <c r="AF23" s="92">
        <v>0</v>
      </c>
      <c r="AG23" s="92">
        <v>5</v>
      </c>
      <c r="AH23" s="92">
        <v>0</v>
      </c>
      <c r="AI23" s="92">
        <v>0</v>
      </c>
      <c r="AJ23" s="92">
        <v>2</v>
      </c>
      <c r="AK23" s="92">
        <v>10</v>
      </c>
      <c r="AL23" s="92">
        <v>-8</v>
      </c>
      <c r="AM23" s="92">
        <v>6</v>
      </c>
    </row>
    <row r="24" spans="1:36" ht="13.5">
      <c r="A24" s="93" t="s">
        <v>106</v>
      </c>
      <c r="B24" s="116">
        <v>0</v>
      </c>
      <c r="C24" s="116">
        <v>4</v>
      </c>
      <c r="D24" s="116">
        <v>2</v>
      </c>
      <c r="E24" s="116">
        <v>2</v>
      </c>
      <c r="F24" s="116">
        <v>6</v>
      </c>
      <c r="G24" s="116">
        <v>14</v>
      </c>
      <c r="H24" s="116">
        <v>-8</v>
      </c>
      <c r="I24" s="118">
        <v>7</v>
      </c>
      <c r="J24" s="105"/>
      <c r="P24" s="88">
        <f>SUM(P18:P23)</f>
        <v>51</v>
      </c>
      <c r="T24" s="105"/>
      <c r="U24" s="93" t="s">
        <v>59</v>
      </c>
      <c r="V24" s="92">
        <v>1</v>
      </c>
      <c r="W24" s="92">
        <v>4</v>
      </c>
      <c r="X24" s="92">
        <v>1</v>
      </c>
      <c r="Y24" s="92">
        <v>4</v>
      </c>
      <c r="Z24" s="92">
        <v>4</v>
      </c>
      <c r="AA24" s="92">
        <v>16</v>
      </c>
      <c r="AB24" s="92">
        <v>-12</v>
      </c>
      <c r="AC24" s="92">
        <v>7</v>
      </c>
      <c r="AF24" s="90">
        <f>SUM(AF18:AF23)</f>
        <v>13</v>
      </c>
      <c r="AG24" s="90">
        <f>SUM(AG18:AG23)</f>
        <v>13</v>
      </c>
      <c r="AH24" s="90">
        <f>SUM(AH18:AH23)</f>
        <v>4</v>
      </c>
      <c r="AJ24" s="90">
        <f>SUM(AJ18:AJ23)</f>
        <v>51</v>
      </c>
    </row>
    <row r="25" spans="6:26" ht="13.5" customHeight="1">
      <c r="F25" s="88">
        <f>SUM(F18:F24)</f>
        <v>55</v>
      </c>
      <c r="J25" s="105"/>
      <c r="T25" s="105"/>
      <c r="Z25">
        <f>SUM(Z18:Z24)</f>
        <v>68</v>
      </c>
    </row>
    <row r="26" spans="1:31" ht="13.5">
      <c r="A26" s="110" t="s">
        <v>224</v>
      </c>
      <c r="B26" s="124"/>
      <c r="C26" s="124"/>
      <c r="D26" s="124"/>
      <c r="E26" s="124"/>
      <c r="F26" s="124"/>
      <c r="G26" s="124"/>
      <c r="H26" s="124"/>
      <c r="I26" s="124"/>
      <c r="J26" s="105"/>
      <c r="K26" s="85" t="s">
        <v>218</v>
      </c>
      <c r="L26" s="86"/>
      <c r="M26" s="86"/>
      <c r="N26" s="86"/>
      <c r="O26" s="86"/>
      <c r="P26" s="86"/>
      <c r="Q26" s="86"/>
      <c r="R26" s="86"/>
      <c r="S26" s="86"/>
      <c r="T26" s="105"/>
      <c r="U26" s="85" t="s">
        <v>163</v>
      </c>
      <c r="AE26" s="87" t="s">
        <v>154</v>
      </c>
    </row>
    <row r="27" spans="1:35" ht="14.25" thickBot="1">
      <c r="A27" s="124"/>
      <c r="B27" s="125"/>
      <c r="C27" s="107" t="s">
        <v>144</v>
      </c>
      <c r="D27" s="107">
        <v>21</v>
      </c>
      <c r="E27" s="107" t="s">
        <v>145</v>
      </c>
      <c r="F27" s="124"/>
      <c r="G27" s="124"/>
      <c r="H27" s="124"/>
      <c r="I27" s="124"/>
      <c r="J27" s="105"/>
      <c r="K27" s="86"/>
      <c r="L27" s="106"/>
      <c r="M27" s="107" t="s">
        <v>144</v>
      </c>
      <c r="N27" s="107">
        <v>15</v>
      </c>
      <c r="O27" s="108" t="s">
        <v>145</v>
      </c>
      <c r="P27" s="86"/>
      <c r="Q27" s="86"/>
      <c r="R27" s="86"/>
      <c r="S27" s="86"/>
      <c r="T27" s="105"/>
      <c r="U27" s="86"/>
      <c r="W27" t="s">
        <v>144</v>
      </c>
      <c r="X27">
        <v>15</v>
      </c>
      <c r="Y27" t="s">
        <v>145</v>
      </c>
      <c r="AE27" s="87">
        <v>5</v>
      </c>
      <c r="AG27" s="90" t="s">
        <v>144</v>
      </c>
      <c r="AH27" s="90">
        <v>10</v>
      </c>
      <c r="AI27" s="90" t="s">
        <v>145</v>
      </c>
    </row>
    <row r="28" spans="1:31" ht="13.5">
      <c r="A28" s="127">
        <v>7</v>
      </c>
      <c r="B28" s="124"/>
      <c r="C28" s="124"/>
      <c r="D28" s="124"/>
      <c r="E28" s="124"/>
      <c r="F28" s="124"/>
      <c r="G28" s="124"/>
      <c r="H28" s="124"/>
      <c r="I28" s="124"/>
      <c r="J28" s="105"/>
      <c r="K28" s="87">
        <v>6</v>
      </c>
      <c r="L28" s="86"/>
      <c r="M28" s="86"/>
      <c r="N28" s="86"/>
      <c r="O28" s="86"/>
      <c r="P28" s="86"/>
      <c r="Q28" s="86"/>
      <c r="R28" s="86"/>
      <c r="S28" s="86"/>
      <c r="T28" s="105"/>
      <c r="U28" s="87">
        <v>6</v>
      </c>
      <c r="AE28" s="90"/>
    </row>
    <row r="29" spans="1:39" ht="24">
      <c r="A29" s="91"/>
      <c r="B29" s="113" t="s">
        <v>146</v>
      </c>
      <c r="C29" s="113" t="s">
        <v>147</v>
      </c>
      <c r="D29" s="113" t="s">
        <v>148</v>
      </c>
      <c r="E29" s="93" t="s">
        <v>149</v>
      </c>
      <c r="F29" s="113" t="s">
        <v>95</v>
      </c>
      <c r="G29" s="113" t="s">
        <v>150</v>
      </c>
      <c r="H29" s="113" t="s">
        <v>151</v>
      </c>
      <c r="I29" s="114" t="s">
        <v>2</v>
      </c>
      <c r="J29" s="105"/>
      <c r="K29" s="91"/>
      <c r="L29" s="113" t="s">
        <v>146</v>
      </c>
      <c r="M29" s="113" t="s">
        <v>147</v>
      </c>
      <c r="N29" s="113" t="s">
        <v>148</v>
      </c>
      <c r="O29" s="93" t="s">
        <v>149</v>
      </c>
      <c r="P29" s="113" t="s">
        <v>95</v>
      </c>
      <c r="Q29" s="113" t="s">
        <v>150</v>
      </c>
      <c r="R29" s="113" t="s">
        <v>151</v>
      </c>
      <c r="S29" s="114" t="s">
        <v>2</v>
      </c>
      <c r="T29" s="105"/>
      <c r="U29" s="91"/>
      <c r="V29" s="92" t="s">
        <v>146</v>
      </c>
      <c r="W29" s="92" t="s">
        <v>147</v>
      </c>
      <c r="X29" s="92" t="s">
        <v>148</v>
      </c>
      <c r="Y29" s="92" t="s">
        <v>149</v>
      </c>
      <c r="Z29" s="92" t="s">
        <v>95</v>
      </c>
      <c r="AA29" s="92" t="s">
        <v>150</v>
      </c>
      <c r="AB29" s="92" t="s">
        <v>151</v>
      </c>
      <c r="AC29" s="92" t="s">
        <v>2</v>
      </c>
      <c r="AE29" s="91"/>
      <c r="AF29" s="92" t="s">
        <v>146</v>
      </c>
      <c r="AG29" s="92" t="s">
        <v>147</v>
      </c>
      <c r="AH29" s="92" t="s">
        <v>148</v>
      </c>
      <c r="AI29" s="92" t="s">
        <v>149</v>
      </c>
      <c r="AJ29" s="92" t="s">
        <v>95</v>
      </c>
      <c r="AK29" s="92" t="s">
        <v>150</v>
      </c>
      <c r="AL29" s="92" t="s">
        <v>151</v>
      </c>
      <c r="AM29" s="92" t="s">
        <v>2</v>
      </c>
    </row>
    <row r="30" spans="1:39" ht="13.5">
      <c r="A30" s="93" t="s">
        <v>143</v>
      </c>
      <c r="B30" s="116">
        <v>5</v>
      </c>
      <c r="C30" s="116">
        <v>0</v>
      </c>
      <c r="D30" s="116">
        <v>1</v>
      </c>
      <c r="E30" s="116">
        <v>16</v>
      </c>
      <c r="F30" s="116">
        <v>19</v>
      </c>
      <c r="G30" s="116">
        <v>1</v>
      </c>
      <c r="H30" s="116">
        <v>18</v>
      </c>
      <c r="I30" s="118">
        <v>1</v>
      </c>
      <c r="J30" s="105"/>
      <c r="K30" s="93" t="s">
        <v>127</v>
      </c>
      <c r="L30" s="116">
        <v>5</v>
      </c>
      <c r="M30" s="116">
        <v>0</v>
      </c>
      <c r="N30" s="116">
        <v>0</v>
      </c>
      <c r="O30" s="116">
        <v>15</v>
      </c>
      <c r="P30" s="116">
        <v>16</v>
      </c>
      <c r="Q30" s="116">
        <v>2</v>
      </c>
      <c r="R30" s="116">
        <v>14</v>
      </c>
      <c r="S30" s="118">
        <v>1</v>
      </c>
      <c r="T30" s="105"/>
      <c r="U30" s="93" t="s">
        <v>105</v>
      </c>
      <c r="V30" s="92">
        <v>5</v>
      </c>
      <c r="W30" s="92">
        <v>0</v>
      </c>
      <c r="X30" s="92">
        <v>0</v>
      </c>
      <c r="Y30" s="92">
        <v>15</v>
      </c>
      <c r="Z30" s="92">
        <v>18</v>
      </c>
      <c r="AA30" s="92">
        <v>8</v>
      </c>
      <c r="AB30" s="92">
        <v>10</v>
      </c>
      <c r="AC30" s="92">
        <v>1</v>
      </c>
      <c r="AE30" s="93" t="s">
        <v>130</v>
      </c>
      <c r="AF30" s="92">
        <v>3</v>
      </c>
      <c r="AG30" s="92">
        <v>0</v>
      </c>
      <c r="AH30" s="92">
        <v>1</v>
      </c>
      <c r="AI30" s="92">
        <v>10</v>
      </c>
      <c r="AJ30" s="92">
        <v>15</v>
      </c>
      <c r="AK30" s="92">
        <v>1</v>
      </c>
      <c r="AL30" s="92">
        <v>14</v>
      </c>
      <c r="AM30" s="92">
        <v>1</v>
      </c>
    </row>
    <row r="31" spans="1:39" ht="13.5">
      <c r="A31" s="93" t="s">
        <v>107</v>
      </c>
      <c r="B31" s="116">
        <v>3</v>
      </c>
      <c r="C31" s="116">
        <v>0</v>
      </c>
      <c r="D31" s="116">
        <v>3</v>
      </c>
      <c r="E31" s="116">
        <v>12</v>
      </c>
      <c r="F31" s="116">
        <v>13</v>
      </c>
      <c r="G31" s="116">
        <v>3</v>
      </c>
      <c r="H31" s="116">
        <v>10</v>
      </c>
      <c r="I31" s="118">
        <v>2</v>
      </c>
      <c r="J31" s="105"/>
      <c r="K31" s="93" t="s">
        <v>130</v>
      </c>
      <c r="L31" s="116">
        <v>2</v>
      </c>
      <c r="M31" s="116">
        <v>1</v>
      </c>
      <c r="N31" s="116">
        <v>2</v>
      </c>
      <c r="O31" s="116">
        <v>8</v>
      </c>
      <c r="P31" s="116">
        <v>7</v>
      </c>
      <c r="Q31" s="116">
        <v>5</v>
      </c>
      <c r="R31" s="116">
        <v>2</v>
      </c>
      <c r="S31" s="118">
        <v>2</v>
      </c>
      <c r="T31" s="105"/>
      <c r="U31" s="93" t="s">
        <v>107</v>
      </c>
      <c r="V31" s="92">
        <v>4</v>
      </c>
      <c r="W31" s="92">
        <v>1</v>
      </c>
      <c r="X31" s="92">
        <v>0</v>
      </c>
      <c r="Y31" s="92">
        <v>12</v>
      </c>
      <c r="Z31" s="92">
        <v>23</v>
      </c>
      <c r="AA31" s="92">
        <v>6</v>
      </c>
      <c r="AB31" s="92">
        <v>17</v>
      </c>
      <c r="AC31" s="92">
        <v>2</v>
      </c>
      <c r="AE31" s="93" t="s">
        <v>121</v>
      </c>
      <c r="AF31" s="92">
        <v>3</v>
      </c>
      <c r="AG31" s="92">
        <v>0</v>
      </c>
      <c r="AH31" s="92">
        <v>1</v>
      </c>
      <c r="AI31" s="92">
        <v>10</v>
      </c>
      <c r="AJ31" s="92">
        <v>10</v>
      </c>
      <c r="AK31" s="92">
        <v>4</v>
      </c>
      <c r="AL31" s="92">
        <v>6</v>
      </c>
      <c r="AM31" s="92">
        <v>2</v>
      </c>
    </row>
    <row r="32" spans="1:39" ht="13.5">
      <c r="A32" s="93" t="s">
        <v>127</v>
      </c>
      <c r="B32" s="116">
        <v>3</v>
      </c>
      <c r="C32" s="116">
        <v>2</v>
      </c>
      <c r="D32" s="116">
        <v>1</v>
      </c>
      <c r="E32" s="116">
        <v>10</v>
      </c>
      <c r="F32" s="116">
        <v>6</v>
      </c>
      <c r="G32" s="116">
        <v>12</v>
      </c>
      <c r="H32" s="116">
        <v>-6</v>
      </c>
      <c r="I32" s="118">
        <v>3</v>
      </c>
      <c r="J32" s="105"/>
      <c r="K32" s="93" t="s">
        <v>215</v>
      </c>
      <c r="L32" s="116">
        <v>2</v>
      </c>
      <c r="M32" s="116">
        <v>2</v>
      </c>
      <c r="N32" s="116">
        <v>1</v>
      </c>
      <c r="O32" s="116">
        <v>7</v>
      </c>
      <c r="P32" s="116">
        <v>9</v>
      </c>
      <c r="Q32" s="116">
        <v>8</v>
      </c>
      <c r="R32" s="116">
        <v>1</v>
      </c>
      <c r="S32" s="118">
        <v>3</v>
      </c>
      <c r="T32" s="105"/>
      <c r="U32" s="93" t="s">
        <v>112</v>
      </c>
      <c r="V32" s="92">
        <v>2</v>
      </c>
      <c r="W32" s="92">
        <v>3</v>
      </c>
      <c r="X32" s="92">
        <v>0</v>
      </c>
      <c r="Y32" s="92">
        <v>6</v>
      </c>
      <c r="Z32" s="92">
        <v>10</v>
      </c>
      <c r="AA32" s="92">
        <v>9</v>
      </c>
      <c r="AB32" s="92">
        <v>1</v>
      </c>
      <c r="AC32" s="92">
        <v>3</v>
      </c>
      <c r="AE32" s="93" t="s">
        <v>104</v>
      </c>
      <c r="AF32" s="92">
        <v>2</v>
      </c>
      <c r="AG32" s="92">
        <v>2</v>
      </c>
      <c r="AH32" s="92">
        <v>0</v>
      </c>
      <c r="AI32" s="92">
        <v>6</v>
      </c>
      <c r="AJ32" s="92">
        <v>5</v>
      </c>
      <c r="AK32" s="92">
        <v>11</v>
      </c>
      <c r="AL32" s="92">
        <v>-6</v>
      </c>
      <c r="AM32" s="92">
        <v>3</v>
      </c>
    </row>
    <row r="33" spans="1:39" ht="13.5">
      <c r="A33" s="93" t="s">
        <v>104</v>
      </c>
      <c r="B33" s="116">
        <v>2</v>
      </c>
      <c r="C33" s="116">
        <v>3</v>
      </c>
      <c r="D33" s="116">
        <v>1</v>
      </c>
      <c r="E33" s="116">
        <v>7</v>
      </c>
      <c r="F33" s="116">
        <v>3</v>
      </c>
      <c r="G33" s="116">
        <v>5</v>
      </c>
      <c r="H33" s="116">
        <v>-2</v>
      </c>
      <c r="I33" s="118">
        <v>4</v>
      </c>
      <c r="J33" s="105"/>
      <c r="K33" s="93" t="s">
        <v>106</v>
      </c>
      <c r="L33" s="116">
        <v>1</v>
      </c>
      <c r="M33" s="116">
        <v>2</v>
      </c>
      <c r="N33" s="116">
        <v>2</v>
      </c>
      <c r="O33" s="116">
        <v>5</v>
      </c>
      <c r="P33" s="116">
        <v>5</v>
      </c>
      <c r="Q33" s="116">
        <v>9</v>
      </c>
      <c r="R33" s="116">
        <v>-4</v>
      </c>
      <c r="S33" s="118">
        <v>4</v>
      </c>
      <c r="T33" s="105"/>
      <c r="U33" s="93" t="s">
        <v>61</v>
      </c>
      <c r="V33" s="92">
        <v>2</v>
      </c>
      <c r="W33" s="92">
        <v>3</v>
      </c>
      <c r="X33" s="92">
        <v>0</v>
      </c>
      <c r="Y33" s="92">
        <v>6</v>
      </c>
      <c r="Z33" s="92">
        <v>9</v>
      </c>
      <c r="AA33" s="92">
        <v>14</v>
      </c>
      <c r="AB33" s="92">
        <v>-5</v>
      </c>
      <c r="AC33" s="92">
        <v>4</v>
      </c>
      <c r="AE33" s="93" t="s">
        <v>107</v>
      </c>
      <c r="AF33" s="92">
        <v>1</v>
      </c>
      <c r="AG33" s="92">
        <v>3</v>
      </c>
      <c r="AH33" s="92">
        <v>0</v>
      </c>
      <c r="AI33" s="92">
        <v>3</v>
      </c>
      <c r="AJ33" s="92">
        <v>7</v>
      </c>
      <c r="AK33" s="92">
        <v>4</v>
      </c>
      <c r="AL33" s="92">
        <v>3</v>
      </c>
      <c r="AM33" s="92">
        <v>4</v>
      </c>
    </row>
    <row r="34" spans="1:39" ht="13.5">
      <c r="A34" s="93" t="s">
        <v>110</v>
      </c>
      <c r="B34" s="116">
        <v>2</v>
      </c>
      <c r="C34" s="116">
        <v>4</v>
      </c>
      <c r="D34" s="116">
        <v>0</v>
      </c>
      <c r="E34" s="116">
        <v>6</v>
      </c>
      <c r="F34" s="116">
        <v>6</v>
      </c>
      <c r="G34" s="116">
        <v>19</v>
      </c>
      <c r="H34" s="116">
        <v>-13</v>
      </c>
      <c r="I34" s="118">
        <v>5</v>
      </c>
      <c r="J34" s="105"/>
      <c r="K34" s="93" t="s">
        <v>143</v>
      </c>
      <c r="L34" s="116">
        <v>1</v>
      </c>
      <c r="M34" s="116">
        <v>3</v>
      </c>
      <c r="N34" s="116">
        <v>1</v>
      </c>
      <c r="O34" s="116">
        <v>4</v>
      </c>
      <c r="P34" s="116">
        <v>6</v>
      </c>
      <c r="Q34" s="116">
        <v>9</v>
      </c>
      <c r="R34" s="116">
        <v>-3</v>
      </c>
      <c r="S34" s="118">
        <v>5</v>
      </c>
      <c r="T34" s="105"/>
      <c r="U34" s="93" t="s">
        <v>127</v>
      </c>
      <c r="V34" s="92">
        <v>2</v>
      </c>
      <c r="W34" s="92">
        <v>3</v>
      </c>
      <c r="X34" s="92">
        <v>0</v>
      </c>
      <c r="Y34" s="92">
        <v>6</v>
      </c>
      <c r="Z34" s="92">
        <v>7</v>
      </c>
      <c r="AA34" s="92">
        <v>13</v>
      </c>
      <c r="AB34" s="92">
        <v>-6</v>
      </c>
      <c r="AC34" s="92">
        <v>5</v>
      </c>
      <c r="AE34" s="93" t="s">
        <v>112</v>
      </c>
      <c r="AF34" s="92">
        <v>0</v>
      </c>
      <c r="AG34" s="92">
        <v>4</v>
      </c>
      <c r="AH34" s="92">
        <v>0</v>
      </c>
      <c r="AI34" s="92">
        <v>0</v>
      </c>
      <c r="AJ34" s="92">
        <v>3</v>
      </c>
      <c r="AK34" s="92">
        <v>20</v>
      </c>
      <c r="AL34" s="92">
        <v>-17</v>
      </c>
      <c r="AM34" s="92">
        <v>5</v>
      </c>
    </row>
    <row r="35" spans="1:36" ht="13.5">
      <c r="A35" s="93" t="s">
        <v>109</v>
      </c>
      <c r="B35" s="116">
        <v>1</v>
      </c>
      <c r="C35" s="116">
        <v>4</v>
      </c>
      <c r="D35" s="116">
        <v>1</v>
      </c>
      <c r="E35" s="116">
        <v>4</v>
      </c>
      <c r="F35" s="116">
        <v>7</v>
      </c>
      <c r="G35" s="116">
        <v>8</v>
      </c>
      <c r="H35" s="116">
        <v>-1</v>
      </c>
      <c r="I35" s="118">
        <v>6</v>
      </c>
      <c r="J35" s="105"/>
      <c r="K35" s="93" t="s">
        <v>59</v>
      </c>
      <c r="L35" s="116">
        <v>0</v>
      </c>
      <c r="M35" s="116">
        <v>3</v>
      </c>
      <c r="N35" s="116">
        <v>2</v>
      </c>
      <c r="O35" s="116">
        <v>2</v>
      </c>
      <c r="P35" s="116">
        <v>5</v>
      </c>
      <c r="Q35" s="116">
        <v>15</v>
      </c>
      <c r="R35" s="116">
        <v>-10</v>
      </c>
      <c r="S35" s="118">
        <v>6</v>
      </c>
      <c r="T35" s="105"/>
      <c r="U35" s="93" t="s">
        <v>125</v>
      </c>
      <c r="V35" s="92">
        <v>0</v>
      </c>
      <c r="W35" s="92">
        <v>5</v>
      </c>
      <c r="X35" s="92">
        <v>0</v>
      </c>
      <c r="Y35" s="92">
        <v>0</v>
      </c>
      <c r="Z35" s="92">
        <v>1</v>
      </c>
      <c r="AA35" s="92">
        <v>18</v>
      </c>
      <c r="AB35" s="92">
        <v>-17</v>
      </c>
      <c r="AC35" s="92">
        <v>6</v>
      </c>
      <c r="AJ35" s="90">
        <f>SUM(AJ30:AJ34)</f>
        <v>40</v>
      </c>
    </row>
    <row r="36" spans="1:26" ht="13.5">
      <c r="A36" s="93" t="s">
        <v>118</v>
      </c>
      <c r="B36" s="116">
        <v>1</v>
      </c>
      <c r="C36" s="116">
        <v>4</v>
      </c>
      <c r="D36" s="116">
        <v>1</v>
      </c>
      <c r="E36" s="116">
        <v>4</v>
      </c>
      <c r="F36" s="116">
        <v>9</v>
      </c>
      <c r="G36" s="116">
        <v>15</v>
      </c>
      <c r="H36" s="116">
        <v>-6</v>
      </c>
      <c r="I36" s="118">
        <v>7</v>
      </c>
      <c r="J36" s="105"/>
      <c r="P36" s="88">
        <f>SUM(P30:P35)</f>
        <v>48</v>
      </c>
      <c r="T36" s="105"/>
      <c r="Z36">
        <f>SUM(Z30:Z35)</f>
        <v>68</v>
      </c>
    </row>
    <row r="37" spans="6:20" ht="13.5">
      <c r="F37" s="88">
        <f>SUM(F30:F36)</f>
        <v>63</v>
      </c>
      <c r="J37" s="105"/>
      <c r="T37" s="105"/>
    </row>
    <row r="38" spans="1:31" ht="13.5">
      <c r="A38" s="110" t="s">
        <v>225</v>
      </c>
      <c r="B38" s="124"/>
      <c r="C38" s="124"/>
      <c r="D38" s="124"/>
      <c r="E38" s="124"/>
      <c r="F38" s="124"/>
      <c r="G38" s="124"/>
      <c r="H38" s="124"/>
      <c r="I38" s="124"/>
      <c r="J38" s="105"/>
      <c r="K38" s="85" t="s">
        <v>219</v>
      </c>
      <c r="L38" s="86"/>
      <c r="M38" s="86"/>
      <c r="N38" s="86"/>
      <c r="O38" s="86"/>
      <c r="P38" s="86"/>
      <c r="Q38" s="86"/>
      <c r="R38" s="86"/>
      <c r="S38" s="86"/>
      <c r="T38" s="105"/>
      <c r="U38" s="85" t="s">
        <v>164</v>
      </c>
      <c r="AE38" s="85" t="s">
        <v>155</v>
      </c>
    </row>
    <row r="39" spans="1:35" ht="14.25" thickBot="1">
      <c r="A39" s="124"/>
      <c r="B39" s="125"/>
      <c r="C39" s="107" t="s">
        <v>144</v>
      </c>
      <c r="D39" s="107">
        <v>21</v>
      </c>
      <c r="E39" s="107" t="s">
        <v>145</v>
      </c>
      <c r="F39" s="124"/>
      <c r="G39" s="124"/>
      <c r="H39" s="124"/>
      <c r="I39" s="124"/>
      <c r="J39" s="105"/>
      <c r="K39" s="86"/>
      <c r="L39" s="106"/>
      <c r="M39" s="107" t="s">
        <v>144</v>
      </c>
      <c r="N39" s="107">
        <v>10</v>
      </c>
      <c r="O39" s="108" t="s">
        <v>145</v>
      </c>
      <c r="P39" s="86"/>
      <c r="Q39" s="86"/>
      <c r="R39" s="86"/>
      <c r="S39" s="86"/>
      <c r="T39" s="105"/>
      <c r="U39" s="86"/>
      <c r="W39" t="s">
        <v>144</v>
      </c>
      <c r="X39">
        <v>15</v>
      </c>
      <c r="Y39" t="s">
        <v>145</v>
      </c>
      <c r="AE39" s="87">
        <v>5</v>
      </c>
      <c r="AG39" s="90" t="s">
        <v>144</v>
      </c>
      <c r="AH39" s="90">
        <v>10</v>
      </c>
      <c r="AI39" s="90" t="s">
        <v>145</v>
      </c>
    </row>
    <row r="40" spans="1:31" ht="13.5">
      <c r="A40" s="127">
        <v>7</v>
      </c>
      <c r="B40" s="124"/>
      <c r="C40" s="124"/>
      <c r="D40" s="124"/>
      <c r="E40" s="124"/>
      <c r="F40" s="124"/>
      <c r="G40" s="124"/>
      <c r="H40" s="124"/>
      <c r="I40" s="124"/>
      <c r="J40" s="105"/>
      <c r="K40" s="87">
        <v>5</v>
      </c>
      <c r="L40" s="86"/>
      <c r="M40" s="86"/>
      <c r="N40" s="86"/>
      <c r="O40" s="86"/>
      <c r="P40" s="86"/>
      <c r="Q40" s="86"/>
      <c r="R40" s="86"/>
      <c r="S40" s="86"/>
      <c r="T40" s="105"/>
      <c r="U40" s="87">
        <v>6</v>
      </c>
      <c r="AE40" s="90"/>
    </row>
    <row r="41" spans="1:39" ht="24">
      <c r="A41" s="91"/>
      <c r="B41" s="113" t="s">
        <v>146</v>
      </c>
      <c r="C41" s="113" t="s">
        <v>147</v>
      </c>
      <c r="D41" s="113" t="s">
        <v>148</v>
      </c>
      <c r="E41" s="93" t="s">
        <v>149</v>
      </c>
      <c r="F41" s="113" t="s">
        <v>95</v>
      </c>
      <c r="G41" s="113" t="s">
        <v>150</v>
      </c>
      <c r="H41" s="113" t="s">
        <v>151</v>
      </c>
      <c r="I41" s="114" t="s">
        <v>2</v>
      </c>
      <c r="K41" s="91"/>
      <c r="L41" s="113" t="s">
        <v>146</v>
      </c>
      <c r="M41" s="113" t="s">
        <v>147</v>
      </c>
      <c r="N41" s="113" t="s">
        <v>148</v>
      </c>
      <c r="O41" s="93" t="s">
        <v>149</v>
      </c>
      <c r="P41" s="113" t="s">
        <v>95</v>
      </c>
      <c r="Q41" s="113" t="s">
        <v>150</v>
      </c>
      <c r="R41" s="113" t="s">
        <v>151</v>
      </c>
      <c r="S41" s="114" t="s">
        <v>2</v>
      </c>
      <c r="U41" s="91"/>
      <c r="V41" s="92" t="s">
        <v>146</v>
      </c>
      <c r="W41" s="92" t="s">
        <v>147</v>
      </c>
      <c r="X41" s="92" t="s">
        <v>148</v>
      </c>
      <c r="Y41" s="92" t="s">
        <v>149</v>
      </c>
      <c r="Z41" s="92" t="s">
        <v>95</v>
      </c>
      <c r="AA41" s="92" t="s">
        <v>150</v>
      </c>
      <c r="AB41" s="92" t="s">
        <v>151</v>
      </c>
      <c r="AC41" s="92" t="s">
        <v>2</v>
      </c>
      <c r="AE41" s="91"/>
      <c r="AF41" s="92" t="s">
        <v>146</v>
      </c>
      <c r="AG41" s="92" t="s">
        <v>147</v>
      </c>
      <c r="AH41" s="92" t="s">
        <v>148</v>
      </c>
      <c r="AI41" s="92" t="s">
        <v>149</v>
      </c>
      <c r="AJ41" s="92" t="s">
        <v>95</v>
      </c>
      <c r="AK41" s="92" t="s">
        <v>150</v>
      </c>
      <c r="AL41" s="92" t="s">
        <v>151</v>
      </c>
      <c r="AM41" s="92" t="s">
        <v>2</v>
      </c>
    </row>
    <row r="42" spans="1:39" ht="13.5">
      <c r="A42" s="93" t="s">
        <v>113</v>
      </c>
      <c r="B42" s="116">
        <v>5</v>
      </c>
      <c r="C42" s="116">
        <v>1</v>
      </c>
      <c r="D42" s="116">
        <v>0</v>
      </c>
      <c r="E42" s="116">
        <v>15</v>
      </c>
      <c r="F42" s="116">
        <v>20</v>
      </c>
      <c r="G42" s="116">
        <v>7</v>
      </c>
      <c r="H42" s="116">
        <v>13</v>
      </c>
      <c r="I42" s="118">
        <v>1</v>
      </c>
      <c r="J42" s="105"/>
      <c r="K42" s="93" t="s">
        <v>111</v>
      </c>
      <c r="L42" s="116">
        <v>3</v>
      </c>
      <c r="M42" s="116">
        <v>0</v>
      </c>
      <c r="N42" s="116">
        <v>1</v>
      </c>
      <c r="O42" s="116">
        <v>10</v>
      </c>
      <c r="P42" s="116">
        <v>9</v>
      </c>
      <c r="Q42" s="116">
        <v>5</v>
      </c>
      <c r="R42" s="116">
        <v>4</v>
      </c>
      <c r="S42" s="118">
        <v>1</v>
      </c>
      <c r="T42" s="105"/>
      <c r="U42" s="93" t="s">
        <v>108</v>
      </c>
      <c r="V42" s="92">
        <v>3</v>
      </c>
      <c r="W42" s="92">
        <v>1</v>
      </c>
      <c r="X42" s="92">
        <v>1</v>
      </c>
      <c r="Y42" s="92">
        <v>10</v>
      </c>
      <c r="Z42" s="92">
        <v>13</v>
      </c>
      <c r="AA42" s="92">
        <v>6</v>
      </c>
      <c r="AB42" s="92">
        <v>7</v>
      </c>
      <c r="AC42" s="92">
        <v>1</v>
      </c>
      <c r="AE42" s="93" t="s">
        <v>120</v>
      </c>
      <c r="AF42" s="92">
        <v>4</v>
      </c>
      <c r="AG42" s="92">
        <v>0</v>
      </c>
      <c r="AH42" s="92">
        <v>0</v>
      </c>
      <c r="AI42" s="92">
        <v>12</v>
      </c>
      <c r="AJ42" s="92">
        <v>29</v>
      </c>
      <c r="AK42" s="92">
        <v>1</v>
      </c>
      <c r="AL42" s="92">
        <v>28</v>
      </c>
      <c r="AM42" s="92">
        <v>1</v>
      </c>
    </row>
    <row r="43" spans="1:39" ht="13.5">
      <c r="A43" s="93" t="s">
        <v>59</v>
      </c>
      <c r="B43" s="116">
        <v>5</v>
      </c>
      <c r="C43" s="116">
        <v>1</v>
      </c>
      <c r="D43" s="116">
        <v>0</v>
      </c>
      <c r="E43" s="116">
        <v>15</v>
      </c>
      <c r="F43" s="116">
        <v>11</v>
      </c>
      <c r="G43" s="116">
        <v>2</v>
      </c>
      <c r="H43" s="116">
        <v>9</v>
      </c>
      <c r="I43" s="118">
        <v>2</v>
      </c>
      <c r="J43" s="105"/>
      <c r="K43" s="93" t="s">
        <v>57</v>
      </c>
      <c r="L43" s="116">
        <v>2</v>
      </c>
      <c r="M43" s="116">
        <v>1</v>
      </c>
      <c r="N43" s="116">
        <v>1</v>
      </c>
      <c r="O43" s="116">
        <v>7</v>
      </c>
      <c r="P43" s="116">
        <v>8</v>
      </c>
      <c r="Q43" s="116">
        <v>4</v>
      </c>
      <c r="R43" s="116">
        <v>4</v>
      </c>
      <c r="S43" s="118">
        <v>2</v>
      </c>
      <c r="T43" s="105"/>
      <c r="U43" s="93" t="s">
        <v>160</v>
      </c>
      <c r="V43" s="92">
        <v>3</v>
      </c>
      <c r="W43" s="92">
        <v>1</v>
      </c>
      <c r="X43" s="92">
        <v>1</v>
      </c>
      <c r="Y43" s="92">
        <v>10</v>
      </c>
      <c r="Z43" s="92">
        <v>10</v>
      </c>
      <c r="AA43" s="92">
        <v>6</v>
      </c>
      <c r="AB43" s="92">
        <v>4</v>
      </c>
      <c r="AC43" s="92">
        <v>2</v>
      </c>
      <c r="AE43" s="93" t="s">
        <v>116</v>
      </c>
      <c r="AF43" s="92">
        <v>3</v>
      </c>
      <c r="AG43" s="92">
        <v>1</v>
      </c>
      <c r="AH43" s="92">
        <v>0</v>
      </c>
      <c r="AI43" s="92">
        <v>9</v>
      </c>
      <c r="AJ43" s="92">
        <v>11</v>
      </c>
      <c r="AK43" s="92">
        <v>5</v>
      </c>
      <c r="AL43" s="92">
        <v>6</v>
      </c>
      <c r="AM43" s="92">
        <v>2</v>
      </c>
    </row>
    <row r="44" spans="1:39" ht="13.5">
      <c r="A44" s="93" t="s">
        <v>117</v>
      </c>
      <c r="B44" s="116">
        <v>4</v>
      </c>
      <c r="C44" s="116">
        <v>1</v>
      </c>
      <c r="D44" s="116">
        <v>1</v>
      </c>
      <c r="E44" s="116">
        <v>13</v>
      </c>
      <c r="F44" s="116">
        <v>12</v>
      </c>
      <c r="G44" s="116">
        <v>5</v>
      </c>
      <c r="H44" s="116">
        <v>7</v>
      </c>
      <c r="I44" s="118">
        <v>3</v>
      </c>
      <c r="J44" s="105"/>
      <c r="K44" s="93" t="s">
        <v>113</v>
      </c>
      <c r="L44" s="116">
        <v>2</v>
      </c>
      <c r="M44" s="116">
        <v>1</v>
      </c>
      <c r="N44" s="116">
        <v>1</v>
      </c>
      <c r="O44" s="116">
        <v>7</v>
      </c>
      <c r="P44" s="116">
        <v>8</v>
      </c>
      <c r="Q44" s="116">
        <v>4</v>
      </c>
      <c r="R44" s="116">
        <v>4</v>
      </c>
      <c r="S44" s="118">
        <v>2</v>
      </c>
      <c r="T44" s="105"/>
      <c r="U44" s="93" t="s">
        <v>117</v>
      </c>
      <c r="V44" s="92">
        <v>2</v>
      </c>
      <c r="W44" s="92">
        <v>1</v>
      </c>
      <c r="X44" s="92">
        <v>2</v>
      </c>
      <c r="Y44" s="92">
        <v>8</v>
      </c>
      <c r="Z44" s="92">
        <v>6</v>
      </c>
      <c r="AA44" s="92">
        <v>4</v>
      </c>
      <c r="AB44" s="92">
        <v>2</v>
      </c>
      <c r="AC44" s="92">
        <v>3</v>
      </c>
      <c r="AE44" s="93" t="s">
        <v>126</v>
      </c>
      <c r="AF44" s="92">
        <v>2</v>
      </c>
      <c r="AG44" s="92">
        <v>2</v>
      </c>
      <c r="AH44" s="92">
        <v>0</v>
      </c>
      <c r="AI44" s="92">
        <v>6</v>
      </c>
      <c r="AJ44" s="92">
        <v>11</v>
      </c>
      <c r="AK44" s="92">
        <v>9</v>
      </c>
      <c r="AL44" s="92">
        <v>2</v>
      </c>
      <c r="AM44" s="92">
        <v>3</v>
      </c>
    </row>
    <row r="45" spans="1:39" ht="13.5" customHeight="1">
      <c r="A45" s="93" t="s">
        <v>125</v>
      </c>
      <c r="B45" s="116">
        <v>3</v>
      </c>
      <c r="C45" s="116">
        <v>3</v>
      </c>
      <c r="D45" s="116">
        <v>0</v>
      </c>
      <c r="E45" s="116">
        <v>9</v>
      </c>
      <c r="F45" s="116">
        <v>11</v>
      </c>
      <c r="G45" s="116">
        <v>7</v>
      </c>
      <c r="H45" s="116">
        <v>4</v>
      </c>
      <c r="I45" s="118">
        <v>4</v>
      </c>
      <c r="J45" s="105"/>
      <c r="K45" s="93" t="s">
        <v>118</v>
      </c>
      <c r="L45" s="116">
        <v>0</v>
      </c>
      <c r="M45" s="116">
        <v>2</v>
      </c>
      <c r="N45" s="116">
        <v>2</v>
      </c>
      <c r="O45" s="116">
        <v>2</v>
      </c>
      <c r="P45" s="116">
        <v>3</v>
      </c>
      <c r="Q45" s="116">
        <v>12</v>
      </c>
      <c r="R45" s="116">
        <v>-9</v>
      </c>
      <c r="S45" s="118">
        <v>4</v>
      </c>
      <c r="T45" s="105"/>
      <c r="U45" s="93" t="s">
        <v>128</v>
      </c>
      <c r="V45" s="92">
        <v>2</v>
      </c>
      <c r="W45" s="92">
        <v>3</v>
      </c>
      <c r="X45" s="92">
        <v>0</v>
      </c>
      <c r="Y45" s="92">
        <v>6</v>
      </c>
      <c r="Z45" s="92">
        <v>10</v>
      </c>
      <c r="AA45" s="92">
        <v>13</v>
      </c>
      <c r="AB45" s="92">
        <v>-3</v>
      </c>
      <c r="AC45" s="92">
        <v>4</v>
      </c>
      <c r="AE45" s="93" t="s">
        <v>142</v>
      </c>
      <c r="AF45" s="92">
        <v>0</v>
      </c>
      <c r="AG45" s="92">
        <v>3</v>
      </c>
      <c r="AH45" s="92">
        <v>1</v>
      </c>
      <c r="AI45" s="92">
        <v>1</v>
      </c>
      <c r="AJ45" s="92">
        <v>3</v>
      </c>
      <c r="AK45" s="92">
        <v>20</v>
      </c>
      <c r="AL45" s="92">
        <v>-17</v>
      </c>
      <c r="AM45" s="92">
        <v>4</v>
      </c>
    </row>
    <row r="46" spans="1:39" ht="13.5">
      <c r="A46" s="93" t="s">
        <v>112</v>
      </c>
      <c r="B46" s="116">
        <v>2</v>
      </c>
      <c r="C46" s="116">
        <v>4</v>
      </c>
      <c r="D46" s="116">
        <v>0</v>
      </c>
      <c r="E46" s="116">
        <v>6</v>
      </c>
      <c r="F46" s="116">
        <v>12</v>
      </c>
      <c r="G46" s="116">
        <v>18</v>
      </c>
      <c r="H46" s="116">
        <v>-6</v>
      </c>
      <c r="I46" s="118">
        <v>5</v>
      </c>
      <c r="J46" s="105"/>
      <c r="K46" s="93" t="s">
        <v>116</v>
      </c>
      <c r="L46" s="116">
        <v>0</v>
      </c>
      <c r="M46" s="116">
        <v>3</v>
      </c>
      <c r="N46" s="116">
        <v>1</v>
      </c>
      <c r="O46" s="116">
        <v>1</v>
      </c>
      <c r="P46" s="116">
        <v>3</v>
      </c>
      <c r="Q46" s="116">
        <v>6</v>
      </c>
      <c r="R46" s="116">
        <v>-3</v>
      </c>
      <c r="S46" s="118">
        <v>5</v>
      </c>
      <c r="T46" s="105"/>
      <c r="U46" s="93" t="s">
        <v>129</v>
      </c>
      <c r="V46" s="92">
        <v>1</v>
      </c>
      <c r="W46" s="92">
        <v>2</v>
      </c>
      <c r="X46" s="92">
        <v>2</v>
      </c>
      <c r="Y46" s="92">
        <v>5</v>
      </c>
      <c r="Z46" s="92">
        <v>6</v>
      </c>
      <c r="AA46" s="92">
        <v>7</v>
      </c>
      <c r="AB46" s="92">
        <v>-1</v>
      </c>
      <c r="AC46" s="92">
        <v>5</v>
      </c>
      <c r="AE46" s="93" t="s">
        <v>115</v>
      </c>
      <c r="AF46" s="92">
        <v>0</v>
      </c>
      <c r="AG46" s="92">
        <v>3</v>
      </c>
      <c r="AH46" s="92">
        <v>1</v>
      </c>
      <c r="AI46" s="92">
        <v>1</v>
      </c>
      <c r="AJ46" s="92">
        <v>5</v>
      </c>
      <c r="AK46" s="92">
        <v>24</v>
      </c>
      <c r="AL46" s="92">
        <v>-19</v>
      </c>
      <c r="AM46" s="92">
        <v>5</v>
      </c>
    </row>
    <row r="47" spans="1:36" ht="13.5">
      <c r="A47" s="93" t="s">
        <v>108</v>
      </c>
      <c r="B47" s="116">
        <v>0</v>
      </c>
      <c r="C47" s="116">
        <v>4</v>
      </c>
      <c r="D47" s="116">
        <v>2</v>
      </c>
      <c r="E47" s="116">
        <v>2</v>
      </c>
      <c r="F47" s="116">
        <v>3</v>
      </c>
      <c r="G47" s="116">
        <v>13</v>
      </c>
      <c r="H47" s="113">
        <v>-10</v>
      </c>
      <c r="I47" s="118">
        <v>6</v>
      </c>
      <c r="J47" s="105"/>
      <c r="P47" s="88">
        <f>SUM(P42:P46)</f>
        <v>31</v>
      </c>
      <c r="T47" s="105"/>
      <c r="U47" s="93" t="s">
        <v>159</v>
      </c>
      <c r="V47" s="92">
        <v>0</v>
      </c>
      <c r="W47" s="92">
        <v>3</v>
      </c>
      <c r="X47" s="92">
        <v>2</v>
      </c>
      <c r="Y47" s="92">
        <v>2</v>
      </c>
      <c r="Z47" s="92">
        <v>2</v>
      </c>
      <c r="AA47" s="92">
        <v>11</v>
      </c>
      <c r="AB47" s="92">
        <v>-9</v>
      </c>
      <c r="AC47" s="92">
        <v>6</v>
      </c>
      <c r="AJ47" s="90">
        <f>SUM(AJ42:AJ46)</f>
        <v>59</v>
      </c>
    </row>
    <row r="48" spans="1:26" ht="13.5">
      <c r="A48" s="93" t="s">
        <v>115</v>
      </c>
      <c r="B48" s="116">
        <v>0</v>
      </c>
      <c r="C48" s="116">
        <v>5</v>
      </c>
      <c r="D48" s="116">
        <v>1</v>
      </c>
      <c r="E48" s="116">
        <v>1</v>
      </c>
      <c r="F48" s="116">
        <v>3</v>
      </c>
      <c r="G48" s="116">
        <v>20</v>
      </c>
      <c r="H48" s="113">
        <v>-17</v>
      </c>
      <c r="I48" s="118">
        <v>7</v>
      </c>
      <c r="J48" s="105"/>
      <c r="T48" s="105"/>
      <c r="Z48">
        <f>SUM(Z42:Z47)</f>
        <v>47</v>
      </c>
    </row>
    <row r="49" spans="6:20" ht="13.5">
      <c r="F49" s="88">
        <f>SUM(F42:F48)</f>
        <v>72</v>
      </c>
      <c r="J49" s="105"/>
      <c r="T49" s="105"/>
    </row>
    <row r="50" spans="1:31" ht="13.5">
      <c r="A50" s="110" t="s">
        <v>226</v>
      </c>
      <c r="B50" s="124"/>
      <c r="C50" s="124"/>
      <c r="D50" s="124"/>
      <c r="E50" s="124"/>
      <c r="F50" s="124"/>
      <c r="G50" s="124"/>
      <c r="H50" s="124"/>
      <c r="I50" s="124"/>
      <c r="J50" s="105"/>
      <c r="K50" s="85" t="s">
        <v>220</v>
      </c>
      <c r="L50" s="86"/>
      <c r="M50" s="86"/>
      <c r="N50" s="86"/>
      <c r="O50" s="86"/>
      <c r="P50" s="86"/>
      <c r="Q50" s="86"/>
      <c r="R50" s="86"/>
      <c r="S50" s="86"/>
      <c r="T50" s="105"/>
      <c r="U50" s="85" t="s">
        <v>165</v>
      </c>
      <c r="AE50" s="85" t="s">
        <v>156</v>
      </c>
    </row>
    <row r="51" spans="1:35" ht="14.25" thickBot="1">
      <c r="A51" s="124"/>
      <c r="B51" s="125"/>
      <c r="C51" s="107" t="s">
        <v>144</v>
      </c>
      <c r="D51" s="107">
        <v>21</v>
      </c>
      <c r="E51" s="107" t="s">
        <v>145</v>
      </c>
      <c r="F51" s="124"/>
      <c r="G51" s="124"/>
      <c r="H51" s="124"/>
      <c r="I51" s="124"/>
      <c r="J51" s="105"/>
      <c r="K51" s="86"/>
      <c r="L51" s="106"/>
      <c r="M51" s="107" t="s">
        <v>144</v>
      </c>
      <c r="N51" s="107">
        <v>10</v>
      </c>
      <c r="O51" s="108" t="s">
        <v>145</v>
      </c>
      <c r="P51" s="86"/>
      <c r="Q51" s="86"/>
      <c r="R51" s="86"/>
      <c r="S51" s="86"/>
      <c r="T51" s="105"/>
      <c r="U51" s="86"/>
      <c r="W51" t="s">
        <v>144</v>
      </c>
      <c r="X51">
        <v>15</v>
      </c>
      <c r="Y51" t="s">
        <v>145</v>
      </c>
      <c r="AE51" s="87">
        <v>5</v>
      </c>
      <c r="AG51" s="90" t="s">
        <v>144</v>
      </c>
      <c r="AH51" s="90">
        <v>10</v>
      </c>
      <c r="AI51" s="90" t="s">
        <v>145</v>
      </c>
    </row>
    <row r="52" spans="1:31" ht="13.5">
      <c r="A52" s="127">
        <v>7</v>
      </c>
      <c r="B52" s="124"/>
      <c r="C52" s="124"/>
      <c r="D52" s="124"/>
      <c r="E52" s="124"/>
      <c r="F52" s="124"/>
      <c r="G52" s="124"/>
      <c r="H52" s="124"/>
      <c r="I52" s="124"/>
      <c r="J52" s="105"/>
      <c r="K52" s="87">
        <v>5</v>
      </c>
      <c r="L52" s="86"/>
      <c r="M52" s="86"/>
      <c r="N52" s="86"/>
      <c r="O52" s="86"/>
      <c r="P52" s="86"/>
      <c r="Q52" s="86"/>
      <c r="R52" s="86"/>
      <c r="S52" s="86"/>
      <c r="T52" s="105"/>
      <c r="U52" s="87">
        <v>6</v>
      </c>
      <c r="AE52" s="90"/>
    </row>
    <row r="53" spans="1:39" ht="24">
      <c r="A53" s="91"/>
      <c r="B53" s="113" t="s">
        <v>146</v>
      </c>
      <c r="C53" s="113" t="s">
        <v>147</v>
      </c>
      <c r="D53" s="113" t="s">
        <v>148</v>
      </c>
      <c r="E53" s="93" t="s">
        <v>149</v>
      </c>
      <c r="F53" s="113" t="s">
        <v>95</v>
      </c>
      <c r="G53" s="113" t="s">
        <v>150</v>
      </c>
      <c r="H53" s="113" t="s">
        <v>151</v>
      </c>
      <c r="I53" s="114" t="s">
        <v>2</v>
      </c>
      <c r="J53" s="105"/>
      <c r="K53" s="91"/>
      <c r="L53" s="113" t="s">
        <v>146</v>
      </c>
      <c r="M53" s="113" t="s">
        <v>147</v>
      </c>
      <c r="N53" s="113" t="s">
        <v>148</v>
      </c>
      <c r="O53" s="93" t="s">
        <v>149</v>
      </c>
      <c r="P53" s="113" t="s">
        <v>95</v>
      </c>
      <c r="Q53" s="113" t="s">
        <v>150</v>
      </c>
      <c r="R53" s="113" t="s">
        <v>151</v>
      </c>
      <c r="S53" s="114" t="s">
        <v>2</v>
      </c>
      <c r="T53" s="105"/>
      <c r="U53" s="91"/>
      <c r="V53" s="92" t="s">
        <v>146</v>
      </c>
      <c r="W53" s="92" t="s">
        <v>147</v>
      </c>
      <c r="X53" s="92" t="s">
        <v>148</v>
      </c>
      <c r="Y53" s="92" t="s">
        <v>149</v>
      </c>
      <c r="Z53" s="92" t="s">
        <v>95</v>
      </c>
      <c r="AA53" s="92" t="s">
        <v>150</v>
      </c>
      <c r="AB53" s="92" t="s">
        <v>151</v>
      </c>
      <c r="AC53" s="92" t="s">
        <v>2</v>
      </c>
      <c r="AE53" s="91"/>
      <c r="AF53" s="92" t="s">
        <v>146</v>
      </c>
      <c r="AG53" s="92" t="s">
        <v>147</v>
      </c>
      <c r="AH53" s="92" t="s">
        <v>148</v>
      </c>
      <c r="AI53" s="92" t="s">
        <v>149</v>
      </c>
      <c r="AJ53" s="92" t="s">
        <v>95</v>
      </c>
      <c r="AK53" s="92" t="s">
        <v>150</v>
      </c>
      <c r="AL53" s="92" t="s">
        <v>151</v>
      </c>
      <c r="AM53" s="92" t="s">
        <v>2</v>
      </c>
    </row>
    <row r="54" spans="1:39" ht="13.5">
      <c r="A54" s="93" t="s">
        <v>129</v>
      </c>
      <c r="B54" s="116">
        <v>4</v>
      </c>
      <c r="C54" s="116">
        <v>1</v>
      </c>
      <c r="D54" s="116">
        <v>1</v>
      </c>
      <c r="E54" s="116">
        <v>13</v>
      </c>
      <c r="F54" s="116">
        <v>12</v>
      </c>
      <c r="G54" s="116">
        <v>4</v>
      </c>
      <c r="H54" s="116">
        <v>8</v>
      </c>
      <c r="I54" s="118">
        <v>1</v>
      </c>
      <c r="J54" s="105"/>
      <c r="K54" s="93" t="s">
        <v>120</v>
      </c>
      <c r="L54" s="116">
        <v>3</v>
      </c>
      <c r="M54" s="116">
        <v>0</v>
      </c>
      <c r="N54" s="116">
        <v>1</v>
      </c>
      <c r="O54" s="116">
        <v>10</v>
      </c>
      <c r="P54" s="116">
        <v>13</v>
      </c>
      <c r="Q54" s="116">
        <v>0</v>
      </c>
      <c r="R54" s="116">
        <v>13</v>
      </c>
      <c r="S54" s="118">
        <v>1</v>
      </c>
      <c r="T54" s="105"/>
      <c r="U54" s="93" t="s">
        <v>120</v>
      </c>
      <c r="V54" s="92">
        <v>4</v>
      </c>
      <c r="W54" s="92">
        <v>0</v>
      </c>
      <c r="X54" s="92">
        <v>1</v>
      </c>
      <c r="Y54" s="92">
        <v>13</v>
      </c>
      <c r="Z54" s="92">
        <v>25</v>
      </c>
      <c r="AA54" s="92">
        <v>8</v>
      </c>
      <c r="AB54" s="92">
        <v>17</v>
      </c>
      <c r="AC54" s="92">
        <v>1</v>
      </c>
      <c r="AE54" s="93" t="s">
        <v>102</v>
      </c>
      <c r="AF54" s="92">
        <v>4</v>
      </c>
      <c r="AG54" s="92">
        <v>0</v>
      </c>
      <c r="AH54" s="92">
        <v>0</v>
      </c>
      <c r="AI54" s="92">
        <v>12</v>
      </c>
      <c r="AJ54" s="92">
        <v>5</v>
      </c>
      <c r="AK54" s="92">
        <v>0</v>
      </c>
      <c r="AL54" s="92">
        <v>5</v>
      </c>
      <c r="AM54" s="92">
        <v>1</v>
      </c>
    </row>
    <row r="55" spans="1:39" ht="13.5">
      <c r="A55" s="93" t="s">
        <v>120</v>
      </c>
      <c r="B55" s="116">
        <v>3</v>
      </c>
      <c r="C55" s="116">
        <v>1</v>
      </c>
      <c r="D55" s="116">
        <v>2</v>
      </c>
      <c r="E55" s="116">
        <v>11</v>
      </c>
      <c r="F55" s="116">
        <v>13</v>
      </c>
      <c r="G55" s="116">
        <v>4</v>
      </c>
      <c r="H55" s="116">
        <v>9</v>
      </c>
      <c r="I55" s="118">
        <v>2</v>
      </c>
      <c r="J55" s="105"/>
      <c r="K55" s="93" t="s">
        <v>119</v>
      </c>
      <c r="L55" s="116">
        <v>3</v>
      </c>
      <c r="M55" s="116">
        <v>1</v>
      </c>
      <c r="N55" s="116">
        <v>0</v>
      </c>
      <c r="O55" s="116">
        <v>9</v>
      </c>
      <c r="P55" s="116">
        <v>12</v>
      </c>
      <c r="Q55" s="116">
        <v>4</v>
      </c>
      <c r="R55" s="116">
        <v>8</v>
      </c>
      <c r="S55" s="118">
        <v>2</v>
      </c>
      <c r="T55" s="105"/>
      <c r="U55" s="93" t="s">
        <v>133</v>
      </c>
      <c r="V55" s="92">
        <v>4</v>
      </c>
      <c r="W55" s="92">
        <v>0</v>
      </c>
      <c r="X55" s="92">
        <v>1</v>
      </c>
      <c r="Y55" s="92">
        <v>13</v>
      </c>
      <c r="Z55" s="92">
        <v>12</v>
      </c>
      <c r="AA55" s="92">
        <v>6</v>
      </c>
      <c r="AB55" s="92">
        <v>6</v>
      </c>
      <c r="AC55" s="92">
        <v>2</v>
      </c>
      <c r="AE55" s="93" t="s">
        <v>143</v>
      </c>
      <c r="AF55" s="92">
        <v>3</v>
      </c>
      <c r="AG55" s="92">
        <v>1</v>
      </c>
      <c r="AH55" s="92">
        <v>0</v>
      </c>
      <c r="AI55" s="92">
        <v>9</v>
      </c>
      <c r="AJ55" s="92">
        <v>8</v>
      </c>
      <c r="AK55" s="92">
        <v>2</v>
      </c>
      <c r="AL55" s="92">
        <v>6</v>
      </c>
      <c r="AM55" s="92">
        <v>2</v>
      </c>
    </row>
    <row r="56" spans="1:39" ht="13.5">
      <c r="A56" s="93" t="s">
        <v>128</v>
      </c>
      <c r="B56" s="116">
        <v>3</v>
      </c>
      <c r="C56" s="116">
        <v>1</v>
      </c>
      <c r="D56" s="116">
        <v>2</v>
      </c>
      <c r="E56" s="116">
        <v>11</v>
      </c>
      <c r="F56" s="116">
        <v>11</v>
      </c>
      <c r="G56" s="116">
        <v>4</v>
      </c>
      <c r="H56" s="116">
        <v>7</v>
      </c>
      <c r="I56" s="118">
        <v>3</v>
      </c>
      <c r="J56" s="105"/>
      <c r="K56" s="93" t="s">
        <v>128</v>
      </c>
      <c r="L56" s="116">
        <v>2</v>
      </c>
      <c r="M56" s="116">
        <v>1</v>
      </c>
      <c r="N56" s="116">
        <v>1</v>
      </c>
      <c r="O56" s="116">
        <v>7</v>
      </c>
      <c r="P56" s="116">
        <v>13</v>
      </c>
      <c r="Q56" s="116">
        <v>2</v>
      </c>
      <c r="R56" s="116">
        <v>11</v>
      </c>
      <c r="S56" s="118">
        <v>3</v>
      </c>
      <c r="T56" s="105"/>
      <c r="U56" s="93" t="s">
        <v>119</v>
      </c>
      <c r="V56" s="92">
        <v>3</v>
      </c>
      <c r="W56" s="92">
        <v>2</v>
      </c>
      <c r="X56" s="92">
        <v>0</v>
      </c>
      <c r="Y56" s="92">
        <v>9</v>
      </c>
      <c r="Z56" s="92">
        <v>10</v>
      </c>
      <c r="AA56" s="92">
        <v>7</v>
      </c>
      <c r="AB56" s="92">
        <v>3</v>
      </c>
      <c r="AC56" s="92">
        <v>3</v>
      </c>
      <c r="AE56" s="93" t="s">
        <v>118</v>
      </c>
      <c r="AF56" s="92">
        <v>1</v>
      </c>
      <c r="AG56" s="92">
        <v>2</v>
      </c>
      <c r="AH56" s="92">
        <v>1</v>
      </c>
      <c r="AI56" s="92">
        <v>4</v>
      </c>
      <c r="AJ56" s="92">
        <v>3</v>
      </c>
      <c r="AK56" s="92">
        <v>3</v>
      </c>
      <c r="AL56" s="92">
        <v>0</v>
      </c>
      <c r="AM56" s="92">
        <v>3</v>
      </c>
    </row>
    <row r="57" spans="1:39" ht="13.5">
      <c r="A57" s="93" t="s">
        <v>116</v>
      </c>
      <c r="B57" s="116">
        <v>3</v>
      </c>
      <c r="C57" s="116">
        <v>2</v>
      </c>
      <c r="D57" s="116">
        <v>1</v>
      </c>
      <c r="E57" s="116">
        <v>10</v>
      </c>
      <c r="F57" s="116">
        <v>7</v>
      </c>
      <c r="G57" s="116">
        <v>9</v>
      </c>
      <c r="H57" s="116">
        <v>-2</v>
      </c>
      <c r="I57" s="118">
        <v>4</v>
      </c>
      <c r="J57" s="105"/>
      <c r="K57" s="93" t="s">
        <v>116</v>
      </c>
      <c r="L57" s="116">
        <v>1</v>
      </c>
      <c r="M57" s="116">
        <v>3</v>
      </c>
      <c r="N57" s="116">
        <v>0</v>
      </c>
      <c r="O57" s="116">
        <v>3</v>
      </c>
      <c r="P57" s="116">
        <v>2</v>
      </c>
      <c r="Q57" s="116">
        <v>19</v>
      </c>
      <c r="R57" s="116">
        <v>-17</v>
      </c>
      <c r="S57" s="118">
        <v>4</v>
      </c>
      <c r="T57" s="105"/>
      <c r="U57" s="93" t="s">
        <v>116</v>
      </c>
      <c r="V57" s="92">
        <v>1</v>
      </c>
      <c r="W57" s="92">
        <v>3</v>
      </c>
      <c r="X57" s="92">
        <v>1</v>
      </c>
      <c r="Y57" s="92">
        <v>4</v>
      </c>
      <c r="Z57" s="92">
        <v>5</v>
      </c>
      <c r="AA57" s="92">
        <v>14</v>
      </c>
      <c r="AB57" s="92">
        <v>-9</v>
      </c>
      <c r="AC57" s="92">
        <v>4</v>
      </c>
      <c r="AE57" s="93" t="s">
        <v>117</v>
      </c>
      <c r="AF57" s="92">
        <v>1</v>
      </c>
      <c r="AG57" s="92">
        <v>2</v>
      </c>
      <c r="AH57" s="92">
        <v>1</v>
      </c>
      <c r="AI57" s="92">
        <v>4</v>
      </c>
      <c r="AJ57" s="92">
        <v>1</v>
      </c>
      <c r="AK57" s="92">
        <v>3</v>
      </c>
      <c r="AL57" s="92">
        <v>-2</v>
      </c>
      <c r="AM57" s="92">
        <v>4</v>
      </c>
    </row>
    <row r="58" spans="1:39" ht="13.5">
      <c r="A58" s="93" t="s">
        <v>119</v>
      </c>
      <c r="B58" s="116">
        <v>2</v>
      </c>
      <c r="C58" s="116">
        <v>4</v>
      </c>
      <c r="D58" s="116">
        <v>0</v>
      </c>
      <c r="E58" s="116">
        <v>6</v>
      </c>
      <c r="F58" s="116">
        <v>8</v>
      </c>
      <c r="G58" s="116">
        <v>7</v>
      </c>
      <c r="H58" s="116">
        <v>1</v>
      </c>
      <c r="I58" s="118">
        <v>5</v>
      </c>
      <c r="J58" s="105"/>
      <c r="K58" s="93" t="s">
        <v>115</v>
      </c>
      <c r="L58" s="116">
        <v>0</v>
      </c>
      <c r="M58" s="116">
        <v>4</v>
      </c>
      <c r="N58" s="116">
        <v>0</v>
      </c>
      <c r="O58" s="116">
        <v>0</v>
      </c>
      <c r="P58" s="116">
        <v>3</v>
      </c>
      <c r="Q58" s="116">
        <v>18</v>
      </c>
      <c r="R58" s="116">
        <v>-15</v>
      </c>
      <c r="S58" s="118">
        <v>5</v>
      </c>
      <c r="T58" s="105"/>
      <c r="U58" s="93" t="s">
        <v>121</v>
      </c>
      <c r="V58" s="92">
        <v>0</v>
      </c>
      <c r="W58" s="92">
        <v>3</v>
      </c>
      <c r="X58" s="92">
        <v>2</v>
      </c>
      <c r="Y58" s="92">
        <v>2</v>
      </c>
      <c r="Z58" s="92">
        <v>2</v>
      </c>
      <c r="AA58" s="92">
        <v>10</v>
      </c>
      <c r="AB58" s="92">
        <v>-8</v>
      </c>
      <c r="AC58" s="92">
        <v>5</v>
      </c>
      <c r="AE58" s="93" t="s">
        <v>128</v>
      </c>
      <c r="AF58" s="92">
        <v>0</v>
      </c>
      <c r="AG58" s="92">
        <v>4</v>
      </c>
      <c r="AH58" s="92">
        <v>0</v>
      </c>
      <c r="AI58" s="92">
        <v>0</v>
      </c>
      <c r="AJ58" s="92">
        <v>0</v>
      </c>
      <c r="AK58" s="92">
        <v>9</v>
      </c>
      <c r="AL58" s="92">
        <v>-9</v>
      </c>
      <c r="AM58" s="92">
        <v>5</v>
      </c>
    </row>
    <row r="59" spans="1:36" ht="13.5">
      <c r="A59" s="93" t="s">
        <v>121</v>
      </c>
      <c r="B59" s="116">
        <v>1</v>
      </c>
      <c r="C59" s="116">
        <v>3</v>
      </c>
      <c r="D59" s="116">
        <v>2</v>
      </c>
      <c r="E59" s="116">
        <v>5</v>
      </c>
      <c r="F59" s="116">
        <v>6</v>
      </c>
      <c r="G59" s="116">
        <v>6</v>
      </c>
      <c r="H59" s="116">
        <v>0</v>
      </c>
      <c r="I59" s="118">
        <v>6</v>
      </c>
      <c r="J59" s="105"/>
      <c r="K59" s="89"/>
      <c r="L59" s="105"/>
      <c r="M59" s="105"/>
      <c r="N59" s="105"/>
      <c r="O59" s="105"/>
      <c r="P59" s="88">
        <f>SUM(P54:P58)</f>
        <v>43</v>
      </c>
      <c r="T59" s="105"/>
      <c r="U59" s="93" t="s">
        <v>115</v>
      </c>
      <c r="V59" s="92">
        <v>0</v>
      </c>
      <c r="W59" s="92">
        <v>4</v>
      </c>
      <c r="X59" s="92">
        <v>1</v>
      </c>
      <c r="Y59" s="92">
        <v>1</v>
      </c>
      <c r="Z59" s="92">
        <v>5</v>
      </c>
      <c r="AA59" s="92">
        <v>14</v>
      </c>
      <c r="AB59" s="92">
        <v>-9</v>
      </c>
      <c r="AC59" s="92">
        <v>6</v>
      </c>
      <c r="AJ59" s="90">
        <f>SUM(AJ54:AJ58)</f>
        <v>17</v>
      </c>
    </row>
    <row r="60" spans="1:26" ht="13.5">
      <c r="A60" s="93" t="s">
        <v>122</v>
      </c>
      <c r="B60" s="116">
        <v>1</v>
      </c>
      <c r="C60" s="116">
        <v>5</v>
      </c>
      <c r="D60" s="116">
        <v>0</v>
      </c>
      <c r="E60" s="116">
        <v>3</v>
      </c>
      <c r="F60" s="116">
        <v>5</v>
      </c>
      <c r="G60" s="116">
        <v>28</v>
      </c>
      <c r="H60" s="116">
        <v>-23</v>
      </c>
      <c r="I60" s="118">
        <v>7</v>
      </c>
      <c r="J60" s="105"/>
      <c r="K60" s="89"/>
      <c r="L60" s="105"/>
      <c r="M60" s="105"/>
      <c r="N60" s="105"/>
      <c r="O60" s="105"/>
      <c r="T60" s="105"/>
      <c r="Z60">
        <f>SUM(Z54:Z59)</f>
        <v>59</v>
      </c>
    </row>
    <row r="61" spans="1:36" ht="13.5">
      <c r="A61" s="112"/>
      <c r="B61" s="126"/>
      <c r="C61" s="126"/>
      <c r="D61" s="126"/>
      <c r="E61" s="126"/>
      <c r="F61" s="88">
        <f>SUM(F54:F60)</f>
        <v>62</v>
      </c>
      <c r="G61" s="117"/>
      <c r="H61" s="117"/>
      <c r="I61" s="117"/>
      <c r="K61" s="89"/>
      <c r="L61" s="105"/>
      <c r="M61" s="105"/>
      <c r="N61" s="105"/>
      <c r="O61" s="105"/>
      <c r="U61" s="89" t="s">
        <v>166</v>
      </c>
      <c r="V61">
        <f>SUM(V6:V12,V18:V24,V30:V35,V42:V47,V54:V59)</f>
        <v>72</v>
      </c>
      <c r="W61">
        <f>SUM(W6:W12,W18:W24,W30:W35,W42:W47,W54:W59)</f>
        <v>72</v>
      </c>
      <c r="Z61">
        <f>SUM(Z6:Z12,Z18:Z24,Z30:Z35,Z42:Z47,Z54:Z59)</f>
        <v>302</v>
      </c>
      <c r="AE61" s="89" t="s">
        <v>166</v>
      </c>
      <c r="AF61" s="90">
        <f>SUM(AF6:AF11,AF18:AF23,AF30:AF34,AF42:AF46,AF54:AF58)</f>
        <v>53</v>
      </c>
      <c r="AG61" s="90">
        <f>SUM(AG6:AG11,AG18:AG23,AG30:AG34,AG42:AG46,AG54:AG58)</f>
        <v>53</v>
      </c>
      <c r="AJ61" s="90">
        <f>SUM(AJ6:AJ11,AJ18:AJ23,AJ30:AJ34,AJ42:AJ46,AJ54:AJ58)</f>
        <v>196</v>
      </c>
    </row>
    <row r="62" spans="10:20" ht="13.5">
      <c r="J62" s="105"/>
      <c r="T62" s="105"/>
    </row>
    <row r="63" spans="1:20" ht="13.5">
      <c r="A63" s="89" t="s">
        <v>166</v>
      </c>
      <c r="B63">
        <f>SUM(B6:B12,B18:B24,B30:B36,B42:B48,B54:B60)</f>
        <v>81</v>
      </c>
      <c r="C63">
        <f>SUM(C6:C12,C18:C24,C30:C36,C42:C48,C54:C60)</f>
        <v>81</v>
      </c>
      <c r="D63">
        <f>SUM(D6:D12,D18:D24,D30:D36,D42:D48,D54:D60)</f>
        <v>48</v>
      </c>
      <c r="E63">
        <f>SUM(E6:E12,E18:E24,E30:E36,E42:E48,E54:E60)</f>
        <v>291</v>
      </c>
      <c r="F63">
        <f>SUM(F6:F12,F18:F24,F30:F36,F42:F48,F54:F60)</f>
        <v>295</v>
      </c>
      <c r="J63" s="105"/>
      <c r="T63" s="105"/>
    </row>
    <row r="64" spans="10:20" ht="13.5">
      <c r="J64" s="105"/>
      <c r="T64" s="105"/>
    </row>
    <row r="65" spans="6:20" ht="13.5" customHeight="1">
      <c r="F65" s="88">
        <f>SUM(F13,F25,F37,F49,F61)</f>
        <v>295</v>
      </c>
      <c r="J65" s="105"/>
      <c r="T65" s="105"/>
    </row>
    <row r="66" spans="10:20" ht="13.5">
      <c r="J66" s="105"/>
      <c r="T66" s="105"/>
    </row>
    <row r="67" spans="10:20" ht="13.5">
      <c r="J67" s="105"/>
      <c r="T67" s="105"/>
    </row>
    <row r="68" spans="10:20" ht="13.5">
      <c r="J68" s="105"/>
      <c r="T68" s="105"/>
    </row>
    <row r="69" spans="10:20" ht="13.5">
      <c r="J69" s="105"/>
      <c r="K69" s="119"/>
      <c r="L69" s="119"/>
      <c r="M69" s="119"/>
      <c r="N69" s="119"/>
      <c r="O69" s="119"/>
      <c r="P69" s="119"/>
      <c r="Q69" s="119"/>
      <c r="R69" s="119"/>
      <c r="S69" s="119"/>
      <c r="T69" s="105"/>
    </row>
    <row r="70" spans="10:20" ht="13.5">
      <c r="J70" s="105"/>
      <c r="K70" s="119"/>
      <c r="L70" s="119"/>
      <c r="M70" s="119"/>
      <c r="N70" s="119"/>
      <c r="O70" s="119"/>
      <c r="P70" s="119"/>
      <c r="Q70" s="119"/>
      <c r="R70" s="119"/>
      <c r="S70" s="119"/>
      <c r="T70" s="105"/>
    </row>
    <row r="71" spans="10:20" ht="13.5">
      <c r="J71" s="105"/>
      <c r="K71" s="119"/>
      <c r="L71" s="119"/>
      <c r="M71" s="119"/>
      <c r="N71" s="119"/>
      <c r="O71" s="119"/>
      <c r="P71" s="119"/>
      <c r="Q71" s="119"/>
      <c r="R71" s="119"/>
      <c r="S71" s="119"/>
      <c r="T71" s="105"/>
    </row>
    <row r="72" spans="10:20" ht="13.5">
      <c r="J72" s="105"/>
      <c r="K72" s="120"/>
      <c r="L72" s="109"/>
      <c r="M72" s="109"/>
      <c r="N72" s="109"/>
      <c r="O72" s="109"/>
      <c r="P72" s="109"/>
      <c r="Q72" s="109"/>
      <c r="R72" s="109"/>
      <c r="S72" s="111"/>
      <c r="T72" s="105"/>
    </row>
    <row r="73" spans="10:20" ht="13.5">
      <c r="J73" s="105"/>
      <c r="K73" s="119"/>
      <c r="L73" s="119"/>
      <c r="M73" s="119"/>
      <c r="N73" s="119"/>
      <c r="O73" s="119"/>
      <c r="P73" s="119"/>
      <c r="Q73" s="119"/>
      <c r="R73" s="119"/>
      <c r="S73" s="119"/>
      <c r="T73" s="105"/>
    </row>
    <row r="74" spans="10:20" ht="13.5">
      <c r="J74" s="105"/>
      <c r="K74" s="120"/>
      <c r="L74" s="109"/>
      <c r="M74" s="109"/>
      <c r="N74" s="109"/>
      <c r="O74" s="109"/>
      <c r="P74" s="109"/>
      <c r="Q74" s="109"/>
      <c r="R74" s="109"/>
      <c r="S74" s="111"/>
      <c r="T74" s="105"/>
    </row>
    <row r="75" spans="10:20" ht="13.5">
      <c r="J75" s="105"/>
      <c r="K75" s="119"/>
      <c r="L75" s="119"/>
      <c r="M75" s="119"/>
      <c r="N75" s="119"/>
      <c r="O75" s="119"/>
      <c r="P75" s="119"/>
      <c r="Q75" s="119"/>
      <c r="R75" s="119"/>
      <c r="S75" s="119"/>
      <c r="T75" s="105"/>
    </row>
    <row r="76" spans="10:20" ht="13.5">
      <c r="J76" s="105"/>
      <c r="K76" s="120"/>
      <c r="L76" s="109"/>
      <c r="M76" s="109"/>
      <c r="N76" s="109"/>
      <c r="O76" s="109"/>
      <c r="P76" s="109"/>
      <c r="Q76" s="109"/>
      <c r="R76" s="109"/>
      <c r="S76" s="111"/>
      <c r="T76" s="105"/>
    </row>
    <row r="77" spans="10:20" ht="13.5">
      <c r="J77" s="105"/>
      <c r="K77" s="120"/>
      <c r="L77" s="109"/>
      <c r="M77" s="109"/>
      <c r="N77" s="109"/>
      <c r="O77" s="109"/>
      <c r="P77" s="109"/>
      <c r="Q77" s="109"/>
      <c r="R77" s="109"/>
      <c r="S77" s="111"/>
      <c r="T77" s="105"/>
    </row>
    <row r="78" spans="10:20" ht="13.5">
      <c r="J78" s="105"/>
      <c r="K78" s="120"/>
      <c r="L78" s="109"/>
      <c r="M78" s="109"/>
      <c r="N78" s="109"/>
      <c r="O78" s="109"/>
      <c r="P78" s="109"/>
      <c r="Q78" s="109"/>
      <c r="R78" s="109"/>
      <c r="S78" s="111"/>
      <c r="T78" s="105"/>
    </row>
    <row r="79" spans="10:20" ht="13.5">
      <c r="J79" s="105"/>
      <c r="K79" s="120"/>
      <c r="L79" s="104"/>
      <c r="M79" s="104"/>
      <c r="N79" s="104"/>
      <c r="O79" s="104"/>
      <c r="P79" s="104"/>
      <c r="Q79" s="104"/>
      <c r="R79" s="104"/>
      <c r="S79" s="121"/>
      <c r="T79" s="105"/>
    </row>
    <row r="80" spans="10:20" ht="13.5">
      <c r="J80" s="105"/>
      <c r="K80" s="120"/>
      <c r="L80" s="104"/>
      <c r="M80" s="104"/>
      <c r="N80" s="104"/>
      <c r="O80" s="104"/>
      <c r="P80" s="104"/>
      <c r="Q80" s="104"/>
      <c r="R80" s="104"/>
      <c r="S80" s="121"/>
      <c r="T80" s="105"/>
    </row>
    <row r="81" spans="10:19" ht="13.5">
      <c r="J81" s="105"/>
      <c r="K81" s="122"/>
      <c r="L81" s="123"/>
      <c r="M81" s="123"/>
      <c r="N81" s="123"/>
      <c r="O81" s="123"/>
      <c r="P81" s="119"/>
      <c r="Q81" s="119"/>
      <c r="R81" s="119"/>
      <c r="S81" s="119"/>
    </row>
    <row r="82" spans="10:20" ht="13.5">
      <c r="J82" s="105"/>
      <c r="T82" s="105"/>
    </row>
    <row r="83" spans="10:20" ht="13.5">
      <c r="J83" s="105"/>
      <c r="T83" s="105"/>
    </row>
    <row r="84" spans="10:20" ht="13.5">
      <c r="J84" s="105"/>
      <c r="T84" s="105"/>
    </row>
    <row r="85" spans="10:20" ht="13.5" customHeight="1">
      <c r="J85" s="105"/>
      <c r="T85" s="105"/>
    </row>
    <row r="86" spans="10:20" ht="13.5">
      <c r="J86" s="105"/>
      <c r="T86" s="105"/>
    </row>
    <row r="87" spans="10:20" ht="13.5">
      <c r="J87" s="105"/>
      <c r="T87" s="105"/>
    </row>
    <row r="88" spans="10:20" ht="13.5">
      <c r="J88" s="105"/>
      <c r="T88" s="105"/>
    </row>
    <row r="89" spans="10:20" ht="13.5">
      <c r="J89" s="105"/>
      <c r="T89" s="105"/>
    </row>
    <row r="90" spans="10:20" ht="13.5">
      <c r="J90" s="105"/>
      <c r="T90" s="105"/>
    </row>
    <row r="91" spans="10:20" ht="13.5">
      <c r="J91" s="105"/>
      <c r="T91" s="105"/>
    </row>
    <row r="92" spans="10:20" ht="13.5">
      <c r="J92" s="105"/>
      <c r="T92" s="105"/>
    </row>
    <row r="93" spans="10:20" ht="13.5">
      <c r="J93" s="105"/>
      <c r="T93" s="105"/>
    </row>
    <row r="94" spans="10:20" ht="13.5">
      <c r="J94" s="105"/>
      <c r="T94" s="105"/>
    </row>
    <row r="95" spans="10:20" ht="13.5">
      <c r="J95" s="105"/>
      <c r="T95" s="105"/>
    </row>
    <row r="96" spans="10:20" ht="13.5">
      <c r="J96" s="105"/>
      <c r="T96" s="105"/>
    </row>
    <row r="97" spans="10:20" ht="13.5">
      <c r="J97" s="105"/>
      <c r="T97" s="105"/>
    </row>
    <row r="98" spans="10:20" ht="13.5">
      <c r="J98" s="105"/>
      <c r="T98" s="105"/>
    </row>
    <row r="99" spans="10:20" ht="13.5">
      <c r="J99" s="105"/>
      <c r="T99" s="105"/>
    </row>
    <row r="100" spans="10:20" ht="13.5">
      <c r="J100" s="105"/>
      <c r="T100" s="105"/>
    </row>
    <row r="101" spans="10:20" ht="13.5">
      <c r="J101" s="105"/>
      <c r="T101" s="105"/>
    </row>
    <row r="102" spans="10:20" ht="13.5">
      <c r="J102" s="105"/>
      <c r="T102" s="105"/>
    </row>
    <row r="103" spans="10:20" ht="13.5">
      <c r="J103" s="105"/>
      <c r="T103" s="105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tadafamily</cp:lastModifiedBy>
  <cp:lastPrinted>2015-02-28T01:40:41Z</cp:lastPrinted>
  <dcterms:created xsi:type="dcterms:W3CDTF">2012-09-30T09:55:29Z</dcterms:created>
  <dcterms:modified xsi:type="dcterms:W3CDTF">2015-03-10T22:24:27Z</dcterms:modified>
  <cp:category/>
  <cp:version/>
  <cp:contentType/>
  <cp:contentStatus/>
</cp:coreProperties>
</file>