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3735"/>
  </bookViews>
  <sheets>
    <sheet name="表紙" sheetId="8" r:id="rId1"/>
    <sheet name="ひまわりリーグとは" sheetId="9" r:id="rId2"/>
    <sheet name="要項" sheetId="11" r:id="rId3"/>
    <sheet name="組合せ" sheetId="5" r:id="rId4"/>
    <sheet name="ﾀｲﾑｽｹｼﾞｭｰﾙ" sheetId="14" r:id="rId5"/>
    <sheet name="１日目リーグ表" sheetId="16" r:id="rId6"/>
    <sheet name="2日目リーグ表" sheetId="17" r:id="rId7"/>
    <sheet name="決勝リーグ表" sheetId="15" r:id="rId8"/>
    <sheet name="予選集計" sheetId="18" r:id="rId9"/>
    <sheet name="組合せデータ" sheetId="4" r:id="rId10"/>
    <sheet name="お願い" sheetId="10" r:id="rId11"/>
    <sheet name="弁当注文" sheetId="13" r:id="rId12"/>
  </sheets>
  <definedNames>
    <definedName name="HTML_CodePage" hidden="1">932</definedName>
    <definedName name="HTML_Control" localSheetId="5" hidden="1">{"'日程表'!$B$2:$P$36"}</definedName>
    <definedName name="HTML_Control" localSheetId="6" hidden="1">{"'日程表'!$B$2:$P$36"}</definedName>
    <definedName name="HTML_Control" localSheetId="4" hidden="1">{"'日程表'!$B$2:$P$36"}</definedName>
    <definedName name="HTML_Control" localSheetId="7" hidden="1">{"'日程表'!$B$2:$P$36"}</definedName>
    <definedName name="HTML_Control" hidden="1">{"'日程表'!$B$2:$P$36"}</definedName>
    <definedName name="HTML_Description" hidden="1">""</definedName>
    <definedName name="HTML_Email" hidden="1">""</definedName>
    <definedName name="HTML_Header" hidden="1">""</definedName>
    <definedName name="HTML_LastUpdate" hidden="1">"99/10/03"</definedName>
    <definedName name="HTML_LineAfter" hidden="1">FALSE</definedName>
    <definedName name="HTML_LineBefore" hidden="1">FALSE</definedName>
    <definedName name="HTML_Name" hidden="1">"ＨＦＡ"</definedName>
    <definedName name="HTML_OBDlg2" hidden="1">TRUE</definedName>
    <definedName name="HTML_OBDlg4" hidden="1">TRUE</definedName>
    <definedName name="HTML_OS" hidden="1">0</definedName>
    <definedName name="HTML_PathFile" hidden="1">"C:\HFL HOMEPAGE\public_html\menu1\contents4\99\9n.htm"</definedName>
    <definedName name="HTML_Title" hidden="1">""</definedName>
    <definedName name="_xlnm.Print_Area" localSheetId="6">'2日目リーグ表'!$B$1:$W$29</definedName>
    <definedName name="_xlnm.Print_Area" localSheetId="7">決勝リーグ表!$B$1:$W$29</definedName>
    <definedName name="_xlnm.Print_Titles" localSheetId="3">組合せ!$1:$1</definedName>
  </definedNames>
  <calcPr calcId="145621"/>
</workbook>
</file>

<file path=xl/calcChain.xml><?xml version="1.0" encoding="utf-8"?>
<calcChain xmlns="http://schemas.openxmlformats.org/spreadsheetml/2006/main">
  <c r="L29" i="15" l="1"/>
  <c r="I29" i="15"/>
  <c r="G29" i="15"/>
  <c r="H29" i="15" s="1"/>
  <c r="F29" i="15"/>
  <c r="D29" i="15"/>
  <c r="E29" i="15" s="1"/>
  <c r="J29" i="15"/>
  <c r="I28" i="15"/>
  <c r="H28" i="15"/>
  <c r="G28" i="15"/>
  <c r="F28" i="15"/>
  <c r="T28" i="15" s="1"/>
  <c r="E28" i="15"/>
  <c r="D28" i="15"/>
  <c r="N27" i="15"/>
  <c r="K27" i="15"/>
  <c r="F27" i="15"/>
  <c r="T27" i="15" s="1"/>
  <c r="D27" i="15"/>
  <c r="T26" i="15"/>
  <c r="S26" i="15"/>
  <c r="N26" i="15"/>
  <c r="K26" i="15"/>
  <c r="H26" i="15"/>
  <c r="Q26" i="15" s="1"/>
  <c r="L23" i="15"/>
  <c r="I23" i="15"/>
  <c r="G23" i="15"/>
  <c r="F23" i="15"/>
  <c r="D23" i="15"/>
  <c r="J23" i="15"/>
  <c r="N22" i="15"/>
  <c r="I22" i="15"/>
  <c r="G22" i="15"/>
  <c r="F22" i="15"/>
  <c r="D22" i="15"/>
  <c r="N21" i="15"/>
  <c r="K21" i="15"/>
  <c r="F21" i="15"/>
  <c r="T21" i="15" s="1"/>
  <c r="D21" i="15"/>
  <c r="T20" i="15"/>
  <c r="S20" i="15"/>
  <c r="N20" i="15"/>
  <c r="K20" i="15"/>
  <c r="Q20" i="15" s="1"/>
  <c r="H20" i="15"/>
  <c r="P20" i="15" s="1"/>
  <c r="L15" i="15"/>
  <c r="I15" i="15"/>
  <c r="G15" i="15"/>
  <c r="H15" i="15" s="1"/>
  <c r="F15" i="15"/>
  <c r="T15" i="15" s="1"/>
  <c r="D15" i="15"/>
  <c r="J15" i="15"/>
  <c r="K15" i="15" s="1"/>
  <c r="N14" i="15"/>
  <c r="I14" i="15"/>
  <c r="G14" i="15"/>
  <c r="H14" i="15" s="1"/>
  <c r="F14" i="15"/>
  <c r="T14" i="15" s="1"/>
  <c r="D14" i="15"/>
  <c r="N13" i="15"/>
  <c r="K13" i="15"/>
  <c r="F13" i="15"/>
  <c r="T13" i="15" s="1"/>
  <c r="D13" i="15"/>
  <c r="T12" i="15"/>
  <c r="S12" i="15"/>
  <c r="N12" i="15"/>
  <c r="K12" i="15"/>
  <c r="Q12" i="15" s="1"/>
  <c r="H12" i="15"/>
  <c r="P12" i="15" s="1"/>
  <c r="S9" i="15"/>
  <c r="T8" i="15"/>
  <c r="S8" i="15"/>
  <c r="U8" i="15" s="1"/>
  <c r="T7" i="15"/>
  <c r="U7" i="15" s="1"/>
  <c r="S7" i="15"/>
  <c r="R7" i="15"/>
  <c r="Q7" i="15"/>
  <c r="P7" i="15"/>
  <c r="V7" i="15" s="1"/>
  <c r="U6" i="15"/>
  <c r="T6" i="15"/>
  <c r="S6" i="15"/>
  <c r="R6" i="15"/>
  <c r="Q6" i="15"/>
  <c r="P6" i="15"/>
  <c r="V6" i="15" s="1"/>
  <c r="E9" i="15"/>
  <c r="E7" i="15"/>
  <c r="K9" i="15"/>
  <c r="Q9" i="15" s="1"/>
  <c r="N8" i="15"/>
  <c r="R8" i="15" s="1"/>
  <c r="N7" i="15"/>
  <c r="N6" i="15"/>
  <c r="K7" i="15"/>
  <c r="H6" i="15"/>
  <c r="K6" i="15"/>
  <c r="O8" i="15"/>
  <c r="J9" i="15" s="1"/>
  <c r="L9" i="15"/>
  <c r="T9" i="15" s="1"/>
  <c r="G9" i="15"/>
  <c r="I9" i="15"/>
  <c r="G8" i="15"/>
  <c r="I8" i="15"/>
  <c r="H8" i="15" s="1"/>
  <c r="D7" i="15"/>
  <c r="D9" i="15"/>
  <c r="F9" i="15"/>
  <c r="D8" i="15"/>
  <c r="E8" i="15" s="1"/>
  <c r="F8" i="15"/>
  <c r="F7" i="15"/>
  <c r="K29" i="15" l="1"/>
  <c r="T29" i="15"/>
  <c r="U26" i="15"/>
  <c r="R26" i="15"/>
  <c r="E27" i="15"/>
  <c r="R27" i="15" s="1"/>
  <c r="K23" i="15"/>
  <c r="T23" i="15"/>
  <c r="H23" i="15"/>
  <c r="U20" i="15"/>
  <c r="T22" i="15"/>
  <c r="H22" i="15"/>
  <c r="U12" i="15"/>
  <c r="V12" i="15"/>
  <c r="S29" i="15"/>
  <c r="Q29" i="15"/>
  <c r="P26" i="15"/>
  <c r="V26" i="15" s="1"/>
  <c r="P27" i="15"/>
  <c r="S27" i="15"/>
  <c r="U27" i="15" s="1"/>
  <c r="S28" i="15"/>
  <c r="U28" i="15" s="1"/>
  <c r="R29" i="15"/>
  <c r="N28" i="15"/>
  <c r="Q28" i="15" s="1"/>
  <c r="P29" i="15"/>
  <c r="V20" i="15"/>
  <c r="S23" i="15"/>
  <c r="U23" i="15" s="1"/>
  <c r="Q21" i="15"/>
  <c r="R20" i="15"/>
  <c r="E21" i="15"/>
  <c r="R21" i="15"/>
  <c r="E22" i="15"/>
  <c r="Q22" i="15" s="1"/>
  <c r="E23" i="15"/>
  <c r="Q23" i="15"/>
  <c r="P21" i="15"/>
  <c r="S21" i="15"/>
  <c r="U21" i="15" s="1"/>
  <c r="S22" i="15"/>
  <c r="U22" i="15" s="1"/>
  <c r="R23" i="15"/>
  <c r="P23" i="15"/>
  <c r="S15" i="15"/>
  <c r="U15" i="15" s="1"/>
  <c r="R12" i="15"/>
  <c r="E13" i="15"/>
  <c r="Q13" i="15" s="1"/>
  <c r="E14" i="15"/>
  <c r="Q14" i="15" s="1"/>
  <c r="E15" i="15"/>
  <c r="Q15" i="15" s="1"/>
  <c r="P13" i="15"/>
  <c r="S13" i="15"/>
  <c r="U13" i="15" s="1"/>
  <c r="S14" i="15"/>
  <c r="U14" i="15" s="1"/>
  <c r="P15" i="15"/>
  <c r="R9" i="15"/>
  <c r="P8" i="15"/>
  <c r="P9" i="15"/>
  <c r="V9" i="15" s="1"/>
  <c r="U9" i="15"/>
  <c r="Q8" i="15"/>
  <c r="H9" i="15"/>
  <c r="G12" i="17"/>
  <c r="H18" i="18"/>
  <c r="G18" i="18"/>
  <c r="H17" i="18"/>
  <c r="G17" i="18"/>
  <c r="H16" i="18"/>
  <c r="G16" i="18"/>
  <c r="H15" i="18"/>
  <c r="G15" i="18"/>
  <c r="H14" i="18"/>
  <c r="G14" i="18"/>
  <c r="H13" i="18"/>
  <c r="G13" i="18"/>
  <c r="H12" i="18"/>
  <c r="G12" i="18"/>
  <c r="H11" i="18"/>
  <c r="G11" i="18"/>
  <c r="H10" i="18"/>
  <c r="G10" i="18"/>
  <c r="H9" i="18"/>
  <c r="G9" i="18"/>
  <c r="H8" i="18"/>
  <c r="G8" i="18"/>
  <c r="H7" i="18"/>
  <c r="G7" i="18"/>
  <c r="H6" i="18"/>
  <c r="G6" i="18"/>
  <c r="H5" i="18"/>
  <c r="G5" i="18"/>
  <c r="H4" i="18"/>
  <c r="G4" i="18"/>
  <c r="H3" i="18"/>
  <c r="G3" i="18"/>
  <c r="D27" i="17"/>
  <c r="O28" i="17"/>
  <c r="J29" i="17" s="1"/>
  <c r="M28" i="17"/>
  <c r="L29" i="17" s="1"/>
  <c r="O27" i="17"/>
  <c r="G29" i="17" s="1"/>
  <c r="M27" i="17"/>
  <c r="N27" i="17" s="1"/>
  <c r="L27" i="17"/>
  <c r="G28" i="17" s="1"/>
  <c r="J27" i="17"/>
  <c r="K27" i="17" s="1"/>
  <c r="O26" i="17"/>
  <c r="D29" i="17" s="1"/>
  <c r="M26" i="17"/>
  <c r="L26" i="17"/>
  <c r="J26" i="17"/>
  <c r="F28" i="17" s="1"/>
  <c r="I26" i="17"/>
  <c r="G26" i="17"/>
  <c r="F23" i="17"/>
  <c r="O22" i="17"/>
  <c r="M22" i="17"/>
  <c r="O21" i="17"/>
  <c r="G23" i="17" s="1"/>
  <c r="M21" i="17"/>
  <c r="L21" i="17"/>
  <c r="G22" i="17" s="1"/>
  <c r="J21" i="17"/>
  <c r="O20" i="17"/>
  <c r="D23" i="17" s="1"/>
  <c r="M20" i="17"/>
  <c r="L20" i="17"/>
  <c r="D22" i="17" s="1"/>
  <c r="J20" i="17"/>
  <c r="F22" i="17" s="1"/>
  <c r="I20" i="17"/>
  <c r="G20" i="17"/>
  <c r="I15" i="17"/>
  <c r="O13" i="17"/>
  <c r="M13" i="17"/>
  <c r="G14" i="17"/>
  <c r="L13" i="17"/>
  <c r="J13" i="17"/>
  <c r="O12" i="17"/>
  <c r="D15" i="17" s="1"/>
  <c r="M12" i="17"/>
  <c r="L12" i="17"/>
  <c r="J12" i="17"/>
  <c r="O14" i="17"/>
  <c r="J15" i="17" s="1"/>
  <c r="M14" i="17"/>
  <c r="N14" i="17" s="1"/>
  <c r="I12" i="17"/>
  <c r="H12" i="17" s="1"/>
  <c r="O7" i="17"/>
  <c r="M7" i="17"/>
  <c r="L7" i="17"/>
  <c r="G8" i="17" s="1"/>
  <c r="J7" i="17"/>
  <c r="O6" i="17"/>
  <c r="M6" i="17"/>
  <c r="F9" i="17" s="1"/>
  <c r="L6" i="17"/>
  <c r="J6" i="17"/>
  <c r="O8" i="17"/>
  <c r="J9" i="17" s="1"/>
  <c r="M8" i="17"/>
  <c r="L9" i="17" s="1"/>
  <c r="I6" i="17"/>
  <c r="D7" i="17" s="1"/>
  <c r="G6" i="17"/>
  <c r="B6" i="16"/>
  <c r="D5" i="16" s="1"/>
  <c r="C6" i="16"/>
  <c r="S6" i="16"/>
  <c r="U6" i="16" s="1"/>
  <c r="T6" i="16"/>
  <c r="V6" i="16"/>
  <c r="B7" i="16"/>
  <c r="G5" i="16"/>
  <c r="C7" i="16"/>
  <c r="S7" i="16"/>
  <c r="T7" i="16"/>
  <c r="U7" i="16" s="1"/>
  <c r="V7" i="16"/>
  <c r="B8" i="16"/>
  <c r="J5" i="16" s="1"/>
  <c r="C8" i="16"/>
  <c r="S8" i="16"/>
  <c r="T8" i="16"/>
  <c r="U8" i="16" s="1"/>
  <c r="V8" i="16"/>
  <c r="B9" i="16"/>
  <c r="M5" i="16" s="1"/>
  <c r="C9" i="16"/>
  <c r="S9" i="16"/>
  <c r="T9" i="16"/>
  <c r="U9" i="16" s="1"/>
  <c r="V9" i="16"/>
  <c r="B12" i="16"/>
  <c r="D11" i="16" s="1"/>
  <c r="C12" i="16"/>
  <c r="S12" i="16"/>
  <c r="U12" i="16"/>
  <c r="T12" i="16"/>
  <c r="V12" i="16"/>
  <c r="B13" i="16"/>
  <c r="G11" i="16" s="1"/>
  <c r="C13" i="16"/>
  <c r="S13" i="16"/>
  <c r="U13" i="16"/>
  <c r="T13" i="16"/>
  <c r="V13" i="16"/>
  <c r="B14" i="16"/>
  <c r="J11" i="16" s="1"/>
  <c r="C14" i="16"/>
  <c r="S14" i="16"/>
  <c r="U14" i="16"/>
  <c r="T14" i="16"/>
  <c r="V14" i="16"/>
  <c r="B15" i="16"/>
  <c r="M11" i="16" s="1"/>
  <c r="C15" i="16"/>
  <c r="S15" i="16"/>
  <c r="U15" i="16"/>
  <c r="T15" i="16"/>
  <c r="V15" i="16"/>
  <c r="C19" i="16"/>
  <c r="B20" i="16"/>
  <c r="D19" i="16" s="1"/>
  <c r="C20" i="16"/>
  <c r="S20" i="16"/>
  <c r="U20" i="16" s="1"/>
  <c r="T20" i="16"/>
  <c r="V20" i="16"/>
  <c r="B21" i="16"/>
  <c r="G19" i="16" s="1"/>
  <c r="C21" i="16"/>
  <c r="S21" i="16"/>
  <c r="U21" i="16" s="1"/>
  <c r="T21" i="16"/>
  <c r="V21" i="16"/>
  <c r="B22" i="16"/>
  <c r="J19" i="16" s="1"/>
  <c r="C22" i="16"/>
  <c r="S22" i="16"/>
  <c r="U22" i="16" s="1"/>
  <c r="T22" i="16"/>
  <c r="V22" i="16"/>
  <c r="B23" i="16"/>
  <c r="M19" i="16" s="1"/>
  <c r="C23" i="16"/>
  <c r="S23" i="16"/>
  <c r="U23" i="16" s="1"/>
  <c r="T23" i="16"/>
  <c r="V23" i="16"/>
  <c r="B26" i="16"/>
  <c r="D25" i="16" s="1"/>
  <c r="C26" i="16"/>
  <c r="S26" i="16"/>
  <c r="U26" i="16" s="1"/>
  <c r="T26" i="16"/>
  <c r="V26" i="16"/>
  <c r="B27" i="16"/>
  <c r="G25" i="16" s="1"/>
  <c r="C27" i="16"/>
  <c r="S27" i="16"/>
  <c r="U27" i="16" s="1"/>
  <c r="T27" i="16"/>
  <c r="V27" i="16"/>
  <c r="B28" i="16"/>
  <c r="J25" i="16" s="1"/>
  <c r="C28" i="16"/>
  <c r="S28" i="16"/>
  <c r="U28" i="16" s="1"/>
  <c r="T28" i="16"/>
  <c r="V28" i="16"/>
  <c r="B29" i="16"/>
  <c r="M25" i="16" s="1"/>
  <c r="C29" i="16"/>
  <c r="S29" i="16"/>
  <c r="U29" i="16" s="1"/>
  <c r="T29" i="16"/>
  <c r="V29" i="16"/>
  <c r="B6" i="17"/>
  <c r="D5" i="17" s="1"/>
  <c r="C6" i="17"/>
  <c r="B7" i="17"/>
  <c r="G5" i="17" s="1"/>
  <c r="C7" i="17"/>
  <c r="B8" i="17"/>
  <c r="J5" i="17" s="1"/>
  <c r="C8" i="17"/>
  <c r="B9" i="17"/>
  <c r="M5" i="17" s="1"/>
  <c r="C9" i="17"/>
  <c r="B12" i="17"/>
  <c r="D11" i="17" s="1"/>
  <c r="C12" i="17"/>
  <c r="B13" i="17"/>
  <c r="G11" i="17" s="1"/>
  <c r="C13" i="17"/>
  <c r="B14" i="17"/>
  <c r="J11" i="17" s="1"/>
  <c r="C14" i="17"/>
  <c r="B15" i="17"/>
  <c r="M11" i="17" s="1"/>
  <c r="C15" i="17"/>
  <c r="C19" i="17"/>
  <c r="B20" i="17"/>
  <c r="D19" i="17" s="1"/>
  <c r="C20" i="17"/>
  <c r="B21" i="17"/>
  <c r="G19" i="17" s="1"/>
  <c r="C21" i="17"/>
  <c r="B22" i="17"/>
  <c r="J19" i="17" s="1"/>
  <c r="C22" i="17"/>
  <c r="B23" i="17"/>
  <c r="M19" i="17" s="1"/>
  <c r="C23" i="17"/>
  <c r="G25" i="17"/>
  <c r="B26" i="17"/>
  <c r="D25" i="17"/>
  <c r="C26" i="17"/>
  <c r="B27" i="17"/>
  <c r="C27" i="17"/>
  <c r="B28" i="17"/>
  <c r="J25" i="17" s="1"/>
  <c r="C28" i="17"/>
  <c r="B29" i="17"/>
  <c r="M25" i="17" s="1"/>
  <c r="C29" i="17"/>
  <c r="B6" i="15"/>
  <c r="D5" i="15" s="1"/>
  <c r="B7" i="15"/>
  <c r="G5" i="15" s="1"/>
  <c r="B8" i="15"/>
  <c r="J5" i="15" s="1"/>
  <c r="B9" i="15"/>
  <c r="M5" i="15" s="1"/>
  <c r="B12" i="15"/>
  <c r="D11" i="15" s="1"/>
  <c r="B13" i="15"/>
  <c r="G11" i="15" s="1"/>
  <c r="B14" i="15"/>
  <c r="J11" i="15" s="1"/>
  <c r="B15" i="15"/>
  <c r="M11" i="15" s="1"/>
  <c r="B20" i="15"/>
  <c r="D19" i="15" s="1"/>
  <c r="B21" i="15"/>
  <c r="G19" i="15" s="1"/>
  <c r="B22" i="15"/>
  <c r="J19" i="15" s="1"/>
  <c r="B23" i="15"/>
  <c r="M19" i="15" s="1"/>
  <c r="B26" i="15"/>
  <c r="D25" i="15" s="1"/>
  <c r="B27" i="15"/>
  <c r="G25" i="15" s="1"/>
  <c r="B28" i="15"/>
  <c r="J25" i="15" s="1"/>
  <c r="B29" i="15"/>
  <c r="M25" i="15" s="1"/>
  <c r="B7" i="5"/>
  <c r="B12" i="5" s="1"/>
  <c r="D7" i="5"/>
  <c r="F12" i="5" s="1"/>
  <c r="F7" i="5"/>
  <c r="B18" i="5" s="1"/>
  <c r="H7" i="5"/>
  <c r="F18" i="5" s="1"/>
  <c r="B8" i="5"/>
  <c r="B16" i="5" s="1"/>
  <c r="D8" i="5"/>
  <c r="F16" i="5" s="1"/>
  <c r="F8" i="5"/>
  <c r="B22" i="5" s="1"/>
  <c r="H8" i="5"/>
  <c r="F22" i="5" s="1"/>
  <c r="B9" i="5"/>
  <c r="E16" i="5"/>
  <c r="D9" i="5"/>
  <c r="I16" i="5" s="1"/>
  <c r="F9" i="5"/>
  <c r="H9" i="5"/>
  <c r="I22" i="5" s="1"/>
  <c r="B10" i="5"/>
  <c r="E12" i="5" s="1"/>
  <c r="D10" i="5"/>
  <c r="I12" i="5" s="1"/>
  <c r="F10" i="5"/>
  <c r="E18" i="5" s="1"/>
  <c r="H10" i="5"/>
  <c r="I18" i="5" s="1"/>
  <c r="E22" i="5"/>
  <c r="B28" i="5"/>
  <c r="B33" i="5" s="1"/>
  <c r="D28" i="5"/>
  <c r="F33" i="5" s="1"/>
  <c r="F28" i="5"/>
  <c r="B39" i="5" s="1"/>
  <c r="H28" i="5"/>
  <c r="F39" i="5" s="1"/>
  <c r="B29" i="5"/>
  <c r="D29" i="5"/>
  <c r="F37" i="5" s="1"/>
  <c r="F29" i="5"/>
  <c r="B43" i="5" s="1"/>
  <c r="H29" i="5"/>
  <c r="F43" i="5" s="1"/>
  <c r="B30" i="5"/>
  <c r="E37" i="5" s="1"/>
  <c r="D30" i="5"/>
  <c r="I37" i="5" s="1"/>
  <c r="F30" i="5"/>
  <c r="H30" i="5"/>
  <c r="I43" i="5" s="1"/>
  <c r="B31" i="5"/>
  <c r="E33" i="5" s="1"/>
  <c r="D31" i="5"/>
  <c r="I33" i="5" s="1"/>
  <c r="F31" i="5"/>
  <c r="E39" i="5" s="1"/>
  <c r="H31" i="5"/>
  <c r="B37" i="5"/>
  <c r="I39" i="5"/>
  <c r="E43" i="5"/>
  <c r="B55" i="5"/>
  <c r="B60" i="5" s="1"/>
  <c r="D55" i="5"/>
  <c r="F60" i="5" s="1"/>
  <c r="F55" i="5"/>
  <c r="H55" i="5"/>
  <c r="F66" i="5" s="1"/>
  <c r="B56" i="5"/>
  <c r="B64" i="5" s="1"/>
  <c r="D56" i="5"/>
  <c r="F64" i="5" s="1"/>
  <c r="F56" i="5"/>
  <c r="H56" i="5"/>
  <c r="F70" i="5" s="1"/>
  <c r="B57" i="5"/>
  <c r="E64" i="5" s="1"/>
  <c r="D57" i="5"/>
  <c r="I64" i="5" s="1"/>
  <c r="F57" i="5"/>
  <c r="E70" i="5" s="1"/>
  <c r="H57" i="5"/>
  <c r="I70" i="5" s="1"/>
  <c r="B58" i="5"/>
  <c r="E60" i="5" s="1"/>
  <c r="D58" i="5"/>
  <c r="I60" i="5" s="1"/>
  <c r="F58" i="5"/>
  <c r="E66" i="5" s="1"/>
  <c r="H58" i="5"/>
  <c r="I66" i="5" s="1"/>
  <c r="B66" i="5"/>
  <c r="B70" i="5"/>
  <c r="E22" i="4"/>
  <c r="F22" i="4"/>
  <c r="H7" i="14" s="1"/>
  <c r="G22" i="4"/>
  <c r="K7" i="14" s="1"/>
  <c r="H22" i="4"/>
  <c r="O7" i="14"/>
  <c r="E23" i="4"/>
  <c r="D8" i="14" s="1"/>
  <c r="F23" i="4"/>
  <c r="H8" i="14" s="1"/>
  <c r="G23" i="4"/>
  <c r="K8" i="14" s="1"/>
  <c r="H23" i="4"/>
  <c r="O8" i="14" s="1"/>
  <c r="E24" i="4"/>
  <c r="D9" i="14" s="1"/>
  <c r="F24" i="4"/>
  <c r="H9" i="14"/>
  <c r="G24" i="4"/>
  <c r="K9" i="14" s="1"/>
  <c r="H24" i="4"/>
  <c r="O9" i="14" s="1"/>
  <c r="E25" i="4"/>
  <c r="D10" i="14"/>
  <c r="F25" i="4"/>
  <c r="H10" i="14" s="1"/>
  <c r="G25" i="4"/>
  <c r="K10" i="14" s="1"/>
  <c r="H25" i="4"/>
  <c r="O10" i="14" s="1"/>
  <c r="E26" i="4"/>
  <c r="D11" i="14" s="1"/>
  <c r="F26" i="4"/>
  <c r="H11" i="14" s="1"/>
  <c r="G26" i="4"/>
  <c r="K11" i="14"/>
  <c r="H26" i="4"/>
  <c r="O11" i="14" s="1"/>
  <c r="E27" i="4"/>
  <c r="D12" i="14" s="1"/>
  <c r="F27" i="4"/>
  <c r="H12" i="14"/>
  <c r="G27" i="4"/>
  <c r="K12" i="14" s="1"/>
  <c r="H27" i="4"/>
  <c r="O12" i="14" s="1"/>
  <c r="E28" i="4"/>
  <c r="D13" i="14" s="1"/>
  <c r="F28" i="4"/>
  <c r="H13" i="14" s="1"/>
  <c r="G28" i="4"/>
  <c r="K13" i="14" s="1"/>
  <c r="H28" i="4"/>
  <c r="O13" i="14"/>
  <c r="E29" i="4"/>
  <c r="D14" i="14" s="1"/>
  <c r="F29" i="4"/>
  <c r="H14" i="14" s="1"/>
  <c r="G29" i="4"/>
  <c r="K14" i="14"/>
  <c r="H29" i="4"/>
  <c r="O14" i="14" s="1"/>
  <c r="E30" i="4"/>
  <c r="D15" i="14" s="1"/>
  <c r="F30" i="4"/>
  <c r="H15" i="14" s="1"/>
  <c r="G30" i="4"/>
  <c r="K15" i="14" s="1"/>
  <c r="H30" i="4"/>
  <c r="O15" i="14" s="1"/>
  <c r="E31" i="4"/>
  <c r="D16" i="14"/>
  <c r="F31" i="4"/>
  <c r="H16" i="14" s="1"/>
  <c r="G31" i="4"/>
  <c r="K16" i="14" s="1"/>
  <c r="H31" i="4"/>
  <c r="O16" i="14"/>
  <c r="E32" i="4"/>
  <c r="D17" i="14" s="1"/>
  <c r="F32" i="4"/>
  <c r="H17" i="14" s="1"/>
  <c r="G32" i="4"/>
  <c r="K17" i="14" s="1"/>
  <c r="H32" i="4"/>
  <c r="O17" i="14" s="1"/>
  <c r="E33" i="4"/>
  <c r="D18" i="14" s="1"/>
  <c r="F33" i="4"/>
  <c r="H18" i="14"/>
  <c r="G33" i="4"/>
  <c r="K18" i="14" s="1"/>
  <c r="H33" i="4"/>
  <c r="O18" i="14" s="1"/>
  <c r="E34" i="4"/>
  <c r="F34" i="4"/>
  <c r="F13" i="4" s="1"/>
  <c r="G34" i="4"/>
  <c r="K26" i="14"/>
  <c r="H34" i="4"/>
  <c r="O26" i="14" s="1"/>
  <c r="E35" i="4"/>
  <c r="D27" i="14" s="1"/>
  <c r="F35" i="4"/>
  <c r="H27" i="14"/>
  <c r="G35" i="4"/>
  <c r="K27" i="14" s="1"/>
  <c r="H35" i="4"/>
  <c r="O27" i="14" s="1"/>
  <c r="E36" i="4"/>
  <c r="D28" i="14" s="1"/>
  <c r="F36" i="4"/>
  <c r="H28" i="14" s="1"/>
  <c r="G36" i="4"/>
  <c r="K28" i="14" s="1"/>
  <c r="H36" i="4"/>
  <c r="O28" i="14"/>
  <c r="E37" i="4"/>
  <c r="D29" i="14" s="1"/>
  <c r="F37" i="4"/>
  <c r="H29" i="14" s="1"/>
  <c r="G37" i="4"/>
  <c r="K29" i="14"/>
  <c r="H37" i="4"/>
  <c r="O29" i="14" s="1"/>
  <c r="E38" i="4"/>
  <c r="D30" i="14" s="1"/>
  <c r="F38" i="4"/>
  <c r="H30" i="14" s="1"/>
  <c r="G38" i="4"/>
  <c r="K30" i="14" s="1"/>
  <c r="H38" i="4"/>
  <c r="O30" i="14" s="1"/>
  <c r="E39" i="4"/>
  <c r="D31" i="14"/>
  <c r="F39" i="4"/>
  <c r="H31" i="14" s="1"/>
  <c r="G39" i="4"/>
  <c r="K31" i="14" s="1"/>
  <c r="H39" i="4"/>
  <c r="O31" i="14"/>
  <c r="E40" i="4"/>
  <c r="D32" i="14" s="1"/>
  <c r="F40" i="4"/>
  <c r="H32" i="14" s="1"/>
  <c r="G40" i="4"/>
  <c r="K32" i="14" s="1"/>
  <c r="H40" i="4"/>
  <c r="O32" i="14" s="1"/>
  <c r="E41" i="4"/>
  <c r="D33" i="14" s="1"/>
  <c r="F41" i="4"/>
  <c r="H33" i="14"/>
  <c r="G41" i="4"/>
  <c r="K33" i="14" s="1"/>
  <c r="H41" i="4"/>
  <c r="O33" i="14" s="1"/>
  <c r="E42" i="4"/>
  <c r="D34" i="14"/>
  <c r="F42" i="4"/>
  <c r="H34" i="14" s="1"/>
  <c r="G42" i="4"/>
  <c r="K34" i="14" s="1"/>
  <c r="H42" i="4"/>
  <c r="O34" i="14" s="1"/>
  <c r="E43" i="4"/>
  <c r="D35" i="14" s="1"/>
  <c r="F43" i="4"/>
  <c r="H35" i="14" s="1"/>
  <c r="G43" i="4"/>
  <c r="K35" i="14"/>
  <c r="H43" i="4"/>
  <c r="O35" i="14" s="1"/>
  <c r="E44" i="4"/>
  <c r="D36" i="14" s="1"/>
  <c r="F44" i="4"/>
  <c r="H36" i="14"/>
  <c r="G44" i="4"/>
  <c r="K36" i="14" s="1"/>
  <c r="H44" i="4"/>
  <c r="O36" i="14" s="1"/>
  <c r="E45" i="4"/>
  <c r="D37" i="14" s="1"/>
  <c r="F45" i="4"/>
  <c r="H37" i="14" s="1"/>
  <c r="G45" i="4"/>
  <c r="K37" i="14" s="1"/>
  <c r="H45" i="4"/>
  <c r="O37" i="14"/>
  <c r="E47" i="4"/>
  <c r="D45" i="14" s="1"/>
  <c r="F47" i="4"/>
  <c r="H45" i="14" s="1"/>
  <c r="G47" i="4"/>
  <c r="K45" i="14"/>
  <c r="H47" i="4"/>
  <c r="O45" i="14" s="1"/>
  <c r="E48" i="4"/>
  <c r="D46" i="14" s="1"/>
  <c r="F48" i="4"/>
  <c r="H46" i="14" s="1"/>
  <c r="G48" i="4"/>
  <c r="K46" i="14" s="1"/>
  <c r="H48" i="4"/>
  <c r="O46" i="14" s="1"/>
  <c r="E49" i="4"/>
  <c r="D47" i="14" s="1"/>
  <c r="F49" i="4"/>
  <c r="H47" i="14" s="1"/>
  <c r="G49" i="4"/>
  <c r="K47" i="14" s="1"/>
  <c r="H49" i="4"/>
  <c r="O47" i="14" s="1"/>
  <c r="E50" i="4"/>
  <c r="D48" i="14" s="1"/>
  <c r="F50" i="4"/>
  <c r="H48" i="14" s="1"/>
  <c r="G50" i="4"/>
  <c r="K48" i="14" s="1"/>
  <c r="H50" i="4"/>
  <c r="O48" i="14" s="1"/>
  <c r="E51" i="4"/>
  <c r="D49" i="14" s="1"/>
  <c r="F51" i="4"/>
  <c r="H49" i="14" s="1"/>
  <c r="G51" i="4"/>
  <c r="K49" i="14" s="1"/>
  <c r="H51" i="4"/>
  <c r="O49" i="14" s="1"/>
  <c r="E52" i="4"/>
  <c r="D50" i="14" s="1"/>
  <c r="F52" i="4"/>
  <c r="H50" i="14" s="1"/>
  <c r="G52" i="4"/>
  <c r="K50" i="14" s="1"/>
  <c r="H52" i="4"/>
  <c r="O50" i="14"/>
  <c r="E53" i="4"/>
  <c r="D51" i="14" s="1"/>
  <c r="F53" i="4"/>
  <c r="H51" i="14" s="1"/>
  <c r="G53" i="4"/>
  <c r="K51" i="14" s="1"/>
  <c r="H53" i="4"/>
  <c r="O51" i="14" s="1"/>
  <c r="E54" i="4"/>
  <c r="D52" i="14" s="1"/>
  <c r="F54" i="4"/>
  <c r="H52" i="14" s="1"/>
  <c r="G54" i="4"/>
  <c r="K52" i="14" s="1"/>
  <c r="H54" i="4"/>
  <c r="O52" i="14" s="1"/>
  <c r="E55" i="4"/>
  <c r="D53" i="14" s="1"/>
  <c r="F55" i="4"/>
  <c r="H53" i="14" s="1"/>
  <c r="G55" i="4"/>
  <c r="K53" i="14" s="1"/>
  <c r="H55" i="4"/>
  <c r="O53" i="14"/>
  <c r="E56" i="4"/>
  <c r="D54" i="14" s="1"/>
  <c r="F56" i="4"/>
  <c r="H54" i="14" s="1"/>
  <c r="G56" i="4"/>
  <c r="K54" i="14" s="1"/>
  <c r="H56" i="4"/>
  <c r="O54" i="14" s="1"/>
  <c r="E57" i="4"/>
  <c r="D55" i="14" s="1"/>
  <c r="F57" i="4"/>
  <c r="H55" i="14"/>
  <c r="G57" i="4"/>
  <c r="K55" i="14" s="1"/>
  <c r="H57" i="4"/>
  <c r="O55" i="14" s="1"/>
  <c r="E58" i="4"/>
  <c r="D56" i="14" s="1"/>
  <c r="F58" i="4"/>
  <c r="H56" i="14" s="1"/>
  <c r="G58" i="4"/>
  <c r="K56" i="14" s="1"/>
  <c r="H58" i="4"/>
  <c r="O56" i="14" s="1"/>
  <c r="D26" i="14"/>
  <c r="F3" i="4"/>
  <c r="F14" i="4"/>
  <c r="U29" i="15" l="1"/>
  <c r="Q27" i="15"/>
  <c r="V27" i="15" s="1"/>
  <c r="V23" i="15"/>
  <c r="P22" i="15"/>
  <c r="V22" i="15" s="1"/>
  <c r="V15" i="15"/>
  <c r="R15" i="15"/>
  <c r="P14" i="15"/>
  <c r="V14" i="15" s="1"/>
  <c r="V29" i="15"/>
  <c r="P28" i="15"/>
  <c r="V28" i="15" s="1"/>
  <c r="R28" i="15"/>
  <c r="V21" i="15"/>
  <c r="R22" i="15"/>
  <c r="R13" i="15"/>
  <c r="V13" i="15"/>
  <c r="R14" i="15"/>
  <c r="V8" i="15"/>
  <c r="G9" i="4"/>
  <c r="E6" i="4"/>
  <c r="S20" i="17"/>
  <c r="F21" i="17"/>
  <c r="T26" i="17"/>
  <c r="M6" i="18" s="1"/>
  <c r="N8" i="17"/>
  <c r="K20" i="17"/>
  <c r="F8" i="4"/>
  <c r="E13" i="4"/>
  <c r="K7" i="17"/>
  <c r="N7" i="17"/>
  <c r="S12" i="17"/>
  <c r="L4" i="18" s="1"/>
  <c r="N13" i="17"/>
  <c r="H20" i="17"/>
  <c r="N20" i="17"/>
  <c r="H26" i="17"/>
  <c r="N26" i="17"/>
  <c r="H6" i="17"/>
  <c r="P6" i="17" s="1"/>
  <c r="G12" i="4"/>
  <c r="G6" i="4"/>
  <c r="G15" i="4"/>
  <c r="G18" i="4"/>
  <c r="I28" i="17"/>
  <c r="H28" i="17" s="1"/>
  <c r="S26" i="17"/>
  <c r="U26" i="17" s="1"/>
  <c r="N6" i="18" s="1"/>
  <c r="F29" i="17"/>
  <c r="E29" i="17" s="1"/>
  <c r="E23" i="17"/>
  <c r="Q20" i="17"/>
  <c r="J5" i="18" s="1"/>
  <c r="K21" i="17"/>
  <c r="I22" i="17"/>
  <c r="H22" i="17" s="1"/>
  <c r="S28" i="17"/>
  <c r="D28" i="17"/>
  <c r="T28" i="17"/>
  <c r="M10" i="18" s="1"/>
  <c r="E28" i="17"/>
  <c r="K26" i="17"/>
  <c r="Q26" i="17" s="1"/>
  <c r="J6" i="18" s="1"/>
  <c r="S29" i="17"/>
  <c r="L18" i="18" s="1"/>
  <c r="S27" i="17"/>
  <c r="L14" i="18" s="1"/>
  <c r="S14" i="18" s="1"/>
  <c r="I29" i="17"/>
  <c r="N21" i="17"/>
  <c r="T21" i="17"/>
  <c r="M9" i="18" s="1"/>
  <c r="I23" i="17"/>
  <c r="H23" i="17" s="1"/>
  <c r="E22" i="17"/>
  <c r="K29" i="17"/>
  <c r="L10" i="18"/>
  <c r="N28" i="17"/>
  <c r="L6" i="18"/>
  <c r="F27" i="17"/>
  <c r="R26" i="17"/>
  <c r="K6" i="18" s="1"/>
  <c r="T20" i="17"/>
  <c r="M5" i="18" s="1"/>
  <c r="D21" i="17"/>
  <c r="S21" i="17" s="1"/>
  <c r="L9" i="18" s="1"/>
  <c r="L5" i="18"/>
  <c r="R20" i="17"/>
  <c r="K5" i="18" s="1"/>
  <c r="P20" i="17"/>
  <c r="J23" i="17"/>
  <c r="S23" i="17" s="1"/>
  <c r="L17" i="18" s="1"/>
  <c r="S17" i="18" s="1"/>
  <c r="N22" i="17"/>
  <c r="Q22" i="17" s="1"/>
  <c r="J13" i="18" s="1"/>
  <c r="Q13" i="18" s="1"/>
  <c r="S22" i="17"/>
  <c r="L23" i="17"/>
  <c r="N12" i="17"/>
  <c r="T12" i="17"/>
  <c r="M4" i="18" s="1"/>
  <c r="F15" i="17"/>
  <c r="U12" i="17"/>
  <c r="N4" i="18" s="1"/>
  <c r="I14" i="17"/>
  <c r="K13" i="17"/>
  <c r="I8" i="17"/>
  <c r="H8" i="17" s="1"/>
  <c r="S7" i="17"/>
  <c r="G15" i="17"/>
  <c r="S15" i="17" s="1"/>
  <c r="L16" i="18" s="1"/>
  <c r="S16" i="18" s="1"/>
  <c r="N6" i="17"/>
  <c r="T6" i="17"/>
  <c r="M3" i="18" s="1"/>
  <c r="T3" i="18" s="1"/>
  <c r="D9" i="17"/>
  <c r="K12" i="17"/>
  <c r="Q12" i="17" s="1"/>
  <c r="F14" i="17"/>
  <c r="D14" i="17"/>
  <c r="S14" i="17" s="1"/>
  <c r="L8" i="18" s="1"/>
  <c r="D8" i="17"/>
  <c r="F8" i="17"/>
  <c r="E8" i="17" s="1"/>
  <c r="S6" i="17"/>
  <c r="L3" i="18" s="1"/>
  <c r="S3" i="18" s="1"/>
  <c r="U3" i="18" s="1"/>
  <c r="K6" i="17"/>
  <c r="G9" i="17"/>
  <c r="S9" i="17" s="1"/>
  <c r="L15" i="18" s="1"/>
  <c r="S15" i="18" s="1"/>
  <c r="I9" i="17"/>
  <c r="D13" i="17"/>
  <c r="F13" i="17"/>
  <c r="L15" i="17"/>
  <c r="K15" i="17" s="1"/>
  <c r="S18" i="18"/>
  <c r="G4" i="4"/>
  <c r="G7" i="4"/>
  <c r="G10" i="4"/>
  <c r="G13" i="4"/>
  <c r="G16" i="4"/>
  <c r="F5" i="4"/>
  <c r="F10" i="4"/>
  <c r="F18" i="4"/>
  <c r="E7" i="4"/>
  <c r="E16" i="4"/>
  <c r="H26" i="14"/>
  <c r="F17" i="4"/>
  <c r="F11" i="4"/>
  <c r="F4" i="4"/>
  <c r="F15" i="4"/>
  <c r="F9" i="4"/>
  <c r="F16" i="4"/>
  <c r="G5" i="4"/>
  <c r="G8" i="4"/>
  <c r="G11" i="4"/>
  <c r="G14" i="4"/>
  <c r="G17" i="4"/>
  <c r="F6" i="4"/>
  <c r="F12" i="4"/>
  <c r="G3" i="4"/>
  <c r="E10" i="4"/>
  <c r="E3" i="4"/>
  <c r="F7" i="4"/>
  <c r="E4" i="4"/>
  <c r="E18" i="4"/>
  <c r="E15" i="4"/>
  <c r="E12" i="4"/>
  <c r="E9" i="4"/>
  <c r="D7" i="14"/>
  <c r="E17" i="4"/>
  <c r="E14" i="4"/>
  <c r="E11" i="4"/>
  <c r="E8" i="4"/>
  <c r="E5" i="4"/>
  <c r="S8" i="17"/>
  <c r="L7" i="18" s="1"/>
  <c r="S7" i="18" s="1"/>
  <c r="F7" i="17"/>
  <c r="J4" i="18" l="1"/>
  <c r="Q4" i="18" s="1"/>
  <c r="S8" i="18"/>
  <c r="E13" i="17"/>
  <c r="R8" i="17"/>
  <c r="K7" i="18" s="1"/>
  <c r="Q8" i="17"/>
  <c r="J7" i="18" s="1"/>
  <c r="R13" i="17"/>
  <c r="R12" i="17"/>
  <c r="K4" i="18" s="1"/>
  <c r="R4" i="18" s="1"/>
  <c r="R6" i="17"/>
  <c r="K3" i="18" s="1"/>
  <c r="R3" i="18" s="1"/>
  <c r="S13" i="17"/>
  <c r="Q6" i="17"/>
  <c r="V6" i="17" s="1"/>
  <c r="T13" i="17"/>
  <c r="M12" i="18" s="1"/>
  <c r="T12" i="18" s="1"/>
  <c r="E9" i="17"/>
  <c r="R9" i="17" s="1"/>
  <c r="K15" i="18" s="1"/>
  <c r="R15" i="18" s="1"/>
  <c r="Q13" i="17"/>
  <c r="U28" i="17"/>
  <c r="N10" i="18" s="1"/>
  <c r="T22" i="17"/>
  <c r="M13" i="18" s="1"/>
  <c r="T13" i="18" s="1"/>
  <c r="T7" i="17"/>
  <c r="M11" i="18" s="1"/>
  <c r="T11" i="18" s="1"/>
  <c r="U11" i="18" s="1"/>
  <c r="E7" i="17"/>
  <c r="J3" i="18"/>
  <c r="Q3" i="18" s="1"/>
  <c r="S4" i="18"/>
  <c r="L11" i="18"/>
  <c r="S11" i="18" s="1"/>
  <c r="P12" i="17"/>
  <c r="Q28" i="17"/>
  <c r="J10" i="18" s="1"/>
  <c r="S10" i="18"/>
  <c r="P26" i="17"/>
  <c r="V26" i="17" s="1"/>
  <c r="S6" i="18"/>
  <c r="H29" i="17"/>
  <c r="P29" i="17" s="1"/>
  <c r="I18" i="18" s="1"/>
  <c r="P18" i="18" s="1"/>
  <c r="T29" i="17"/>
  <c r="U21" i="17"/>
  <c r="N9" i="18" s="1"/>
  <c r="U20" i="17"/>
  <c r="N5" i="18" s="1"/>
  <c r="R28" i="17"/>
  <c r="K10" i="18" s="1"/>
  <c r="P28" i="17"/>
  <c r="T27" i="17"/>
  <c r="E27" i="17"/>
  <c r="E21" i="17"/>
  <c r="R21" i="17" s="1"/>
  <c r="K9" i="18" s="1"/>
  <c r="Q21" i="17"/>
  <c r="J9" i="18" s="1"/>
  <c r="P21" i="17"/>
  <c r="V20" i="17"/>
  <c r="I5" i="18"/>
  <c r="L13" i="18"/>
  <c r="S13" i="18" s="1"/>
  <c r="U13" i="18" s="1"/>
  <c r="U22" i="17"/>
  <c r="N13" i="18" s="1"/>
  <c r="R22" i="17"/>
  <c r="K13" i="18" s="1"/>
  <c r="R13" i="18" s="1"/>
  <c r="T23" i="17"/>
  <c r="K23" i="17"/>
  <c r="P22" i="17"/>
  <c r="Q7" i="18"/>
  <c r="E15" i="17"/>
  <c r="T15" i="17"/>
  <c r="R7" i="18"/>
  <c r="P13" i="17"/>
  <c r="T14" i="17"/>
  <c r="M8" i="18" s="1"/>
  <c r="T8" i="18" s="1"/>
  <c r="U8" i="18" s="1"/>
  <c r="H14" i="17"/>
  <c r="T8" i="17"/>
  <c r="E14" i="17"/>
  <c r="H15" i="17"/>
  <c r="U8" i="17"/>
  <c r="N7" i="18" s="1"/>
  <c r="S5" i="18"/>
  <c r="R5" i="18"/>
  <c r="Q5" i="18"/>
  <c r="P8" i="17"/>
  <c r="U6" i="17"/>
  <c r="N3" i="18" s="1"/>
  <c r="H9" i="17"/>
  <c r="Q9" i="17" s="1"/>
  <c r="J15" i="18" s="1"/>
  <c r="Q15" i="18" s="1"/>
  <c r="U7" i="17"/>
  <c r="N11" i="18" s="1"/>
  <c r="T4" i="18"/>
  <c r="U4" i="18" s="1"/>
  <c r="P9" i="17"/>
  <c r="Q6" i="18"/>
  <c r="R6" i="18"/>
  <c r="T9" i="17"/>
  <c r="M15" i="18" s="1"/>
  <c r="T15" i="18" s="1"/>
  <c r="U15" i="18" s="1"/>
  <c r="V9" i="17" l="1"/>
  <c r="O15" i="18" s="1"/>
  <c r="I15" i="18"/>
  <c r="P15" i="18" s="1"/>
  <c r="I4" i="18"/>
  <c r="P4" i="18" s="1"/>
  <c r="U13" i="17"/>
  <c r="N12" i="18" s="1"/>
  <c r="L12" i="18"/>
  <c r="S12" i="18" s="1"/>
  <c r="U12" i="18" s="1"/>
  <c r="K12" i="18"/>
  <c r="R12" i="18" s="1"/>
  <c r="V12" i="17"/>
  <c r="O4" i="18" s="1"/>
  <c r="V4" i="18" s="1"/>
  <c r="V8" i="17"/>
  <c r="O7" i="18" s="1"/>
  <c r="V7" i="18" s="1"/>
  <c r="I7" i="18"/>
  <c r="P7" i="18" s="1"/>
  <c r="T5" i="18"/>
  <c r="M7" i="18"/>
  <c r="T7" i="18" s="1"/>
  <c r="U7" i="18" s="1"/>
  <c r="V13" i="17"/>
  <c r="I12" i="18"/>
  <c r="P12" i="18" s="1"/>
  <c r="U15" i="17"/>
  <c r="N16" i="18" s="1"/>
  <c r="M16" i="18"/>
  <c r="T16" i="18" s="1"/>
  <c r="U16" i="18" s="1"/>
  <c r="R7" i="17"/>
  <c r="K11" i="18" s="1"/>
  <c r="R11" i="18" s="1"/>
  <c r="Q7" i="17"/>
  <c r="J11" i="18" s="1"/>
  <c r="Q11" i="18" s="1"/>
  <c r="P7" i="17"/>
  <c r="J12" i="18"/>
  <c r="Q12" i="18" s="1"/>
  <c r="I6" i="18"/>
  <c r="P6" i="18" s="1"/>
  <c r="U5" i="18"/>
  <c r="R29" i="17"/>
  <c r="K18" i="18" s="1"/>
  <c r="R18" i="18" s="1"/>
  <c r="Q29" i="17"/>
  <c r="V29" i="17" s="1"/>
  <c r="O18" i="18" s="1"/>
  <c r="V18" i="18" s="1"/>
  <c r="M18" i="18"/>
  <c r="T18" i="18" s="1"/>
  <c r="U18" i="18" s="1"/>
  <c r="U29" i="17"/>
  <c r="N18" i="18" s="1"/>
  <c r="J18" i="18"/>
  <c r="Q18" i="18" s="1"/>
  <c r="V28" i="17"/>
  <c r="O10" i="18" s="1"/>
  <c r="I10" i="18"/>
  <c r="M14" i="18"/>
  <c r="T14" i="18" s="1"/>
  <c r="U14" i="18" s="1"/>
  <c r="U27" i="17"/>
  <c r="N14" i="18" s="1"/>
  <c r="Q27" i="17"/>
  <c r="J14" i="18" s="1"/>
  <c r="Q14" i="18" s="1"/>
  <c r="P27" i="17"/>
  <c r="R27" i="17"/>
  <c r="K14" i="18" s="1"/>
  <c r="R14" i="18" s="1"/>
  <c r="V15" i="18"/>
  <c r="O6" i="18"/>
  <c r="V6" i="18" s="1"/>
  <c r="O5" i="18"/>
  <c r="V5" i="18" s="1"/>
  <c r="V21" i="17"/>
  <c r="O9" i="18" s="1"/>
  <c r="I9" i="18"/>
  <c r="Q23" i="17"/>
  <c r="J17" i="18" s="1"/>
  <c r="Q17" i="18" s="1"/>
  <c r="P23" i="17"/>
  <c r="R23" i="17"/>
  <c r="K17" i="18" s="1"/>
  <c r="R17" i="18" s="1"/>
  <c r="V22" i="17"/>
  <c r="I13" i="18"/>
  <c r="P13" i="18" s="1"/>
  <c r="M17" i="18"/>
  <c r="T17" i="18" s="1"/>
  <c r="U17" i="18" s="1"/>
  <c r="U23" i="17"/>
  <c r="N17" i="18" s="1"/>
  <c r="P15" i="17"/>
  <c r="R15" i="17"/>
  <c r="Q15" i="17"/>
  <c r="J16" i="18" s="1"/>
  <c r="Q16" i="18" s="1"/>
  <c r="T10" i="18"/>
  <c r="U10" i="18" s="1"/>
  <c r="Q14" i="17"/>
  <c r="J8" i="18" s="1"/>
  <c r="Q8" i="18" s="1"/>
  <c r="P14" i="17"/>
  <c r="R14" i="17"/>
  <c r="U14" i="17"/>
  <c r="N8" i="18" s="1"/>
  <c r="T9" i="18"/>
  <c r="S9" i="18"/>
  <c r="Q9" i="18"/>
  <c r="Q10" i="18"/>
  <c r="P5" i="18"/>
  <c r="O3" i="18"/>
  <c r="V3" i="18" s="1"/>
  <c r="I3" i="18"/>
  <c r="P3" i="18" s="1"/>
  <c r="T6" i="18"/>
  <c r="U6" i="18" s="1"/>
  <c r="U9" i="17"/>
  <c r="N15" i="18" s="1"/>
  <c r="R10" i="18" l="1"/>
  <c r="K16" i="18"/>
  <c r="R16" i="18" s="1"/>
  <c r="R9" i="18"/>
  <c r="K8" i="18"/>
  <c r="R8" i="18" s="1"/>
  <c r="V14" i="17"/>
  <c r="O8" i="18" s="1"/>
  <c r="I8" i="18"/>
  <c r="P8" i="18" s="1"/>
  <c r="V15" i="17"/>
  <c r="O16" i="18" s="1"/>
  <c r="I16" i="18"/>
  <c r="P16" i="18" s="1"/>
  <c r="I11" i="18"/>
  <c r="P11" i="18" s="1"/>
  <c r="V7" i="17"/>
  <c r="O11" i="18" s="1"/>
  <c r="V11" i="18" s="1"/>
  <c r="V8" i="18"/>
  <c r="O12" i="18"/>
  <c r="V12" i="18" s="1"/>
  <c r="V27" i="17"/>
  <c r="I14" i="18"/>
  <c r="P14" i="18" s="1"/>
  <c r="O13" i="18"/>
  <c r="V13" i="18" s="1"/>
  <c r="V23" i="17"/>
  <c r="I17" i="18"/>
  <c r="P17" i="18" s="1"/>
  <c r="U9" i="18"/>
  <c r="V9" i="18"/>
  <c r="P9" i="18"/>
  <c r="P10" i="18"/>
  <c r="V10" i="18"/>
  <c r="V16" i="18" l="1"/>
  <c r="O14" i="18"/>
  <c r="V14" i="18" s="1"/>
  <c r="O17" i="18"/>
  <c r="V17" i="18" s="1"/>
</calcChain>
</file>

<file path=xl/sharedStrings.xml><?xml version="1.0" encoding="utf-8"?>
<sst xmlns="http://schemas.openxmlformats.org/spreadsheetml/2006/main" count="847" uniqueCount="285">
  <si>
    <t>＊各グループの総当りとする。</t>
    <rPh sb="1" eb="2">
      <t>カク</t>
    </rPh>
    <rPh sb="7" eb="9">
      <t>ソウアタ</t>
    </rPh>
    <phoneticPr fontId="2"/>
  </si>
  <si>
    <r>
      <t>原点</t>
    </r>
    <r>
      <rPr>
        <b/>
        <u/>
        <sz val="11"/>
        <rFont val="ＭＳ Ｐゴシック"/>
        <family val="3"/>
        <charset val="128"/>
      </rPr>
      <t>「サッカーをする」</t>
    </r>
    <r>
      <rPr>
        <u/>
        <sz val="11"/>
        <rFont val="ＭＳ Ｐゴシック"/>
        <family val="3"/>
        <charset val="128"/>
      </rPr>
      <t>とは・・・・「</t>
    </r>
    <r>
      <rPr>
        <b/>
        <u/>
        <sz val="11"/>
        <rFont val="ＭＳ Ｐゴシック"/>
        <family val="3"/>
        <charset val="128"/>
      </rPr>
      <t>サッカーのゲームを行うこと</t>
    </r>
    <r>
      <rPr>
        <b/>
        <sz val="11"/>
        <rFont val="ＭＳ Ｐゴシック"/>
        <family val="3"/>
        <charset val="128"/>
      </rPr>
      <t>」</t>
    </r>
    <rPh sb="0" eb="2">
      <t>ゲンテン</t>
    </rPh>
    <rPh sb="27" eb="28">
      <t>オコナ</t>
    </rPh>
    <phoneticPr fontId="2"/>
  </si>
  <si>
    <t>　　みんなが、ハラハラ､ドキドキ､ワクワクの楽しさを感じるもの</t>
    <rPh sb="22" eb="23">
      <t>タノ</t>
    </rPh>
    <rPh sb="26" eb="27">
      <t>カン</t>
    </rPh>
    <phoneticPr fontId="2"/>
  </si>
  <si>
    <t>みんなって誰の事：プレーしている選手であり、親であり､祖父母である。また、其の楽しい</t>
    <rPh sb="5" eb="6">
      <t>ダレ</t>
    </rPh>
    <rPh sb="7" eb="8">
      <t>コト</t>
    </rPh>
    <rPh sb="16" eb="18">
      <t>センシュ</t>
    </rPh>
    <rPh sb="22" eb="23">
      <t>オヤ</t>
    </rPh>
    <rPh sb="27" eb="30">
      <t>ソフボ</t>
    </rPh>
    <rPh sb="37" eb="38">
      <t>ソ</t>
    </rPh>
    <rPh sb="39" eb="40">
      <t>タノ</t>
    </rPh>
    <phoneticPr fontId="2"/>
  </si>
  <si>
    <t>プレーを見て、僕も私もと云う弟妹をさすと考える。</t>
    <rPh sb="4" eb="5">
      <t>ミ</t>
    </rPh>
    <rPh sb="7" eb="8">
      <t>ボク</t>
    </rPh>
    <rPh sb="9" eb="10">
      <t>ワタシ</t>
    </rPh>
    <rPh sb="12" eb="13">
      <t>イ</t>
    </rPh>
    <rPh sb="14" eb="15">
      <t>オトウト</t>
    </rPh>
    <rPh sb="15" eb="16">
      <t>イモウト</t>
    </rPh>
    <rPh sb="20" eb="21">
      <t>カンガ</t>
    </rPh>
    <phoneticPr fontId="2"/>
  </si>
  <si>
    <t>こう原点を振り返り、１つの案として、「補欠ゼロ」のスポーツとしたい。よく聞く他のスポーツで、</t>
    <rPh sb="2" eb="4">
      <t>ゲンテン</t>
    </rPh>
    <rPh sb="5" eb="6">
      <t>フ</t>
    </rPh>
    <rPh sb="7" eb="8">
      <t>カエ</t>
    </rPh>
    <rPh sb="13" eb="14">
      <t>アン</t>
    </rPh>
    <rPh sb="19" eb="21">
      <t>ホケツ</t>
    </rPh>
    <rPh sb="36" eb="37">
      <t>キ</t>
    </rPh>
    <rPh sb="38" eb="39">
      <t>タ</t>
    </rPh>
    <phoneticPr fontId="2"/>
  </si>
  <si>
    <t>「最近試合数が多くて減らさなくては、優秀な１人の選手を潰しかけないから、試合の結果が、</t>
    <rPh sb="1" eb="3">
      <t>サイキン</t>
    </rPh>
    <rPh sb="3" eb="5">
      <t>シアイ</t>
    </rPh>
    <rPh sb="5" eb="6">
      <t>スウ</t>
    </rPh>
    <rPh sb="7" eb="8">
      <t>オオ</t>
    </rPh>
    <rPh sb="10" eb="11">
      <t>ヘ</t>
    </rPh>
    <rPh sb="18" eb="20">
      <t>ユウシュウ</t>
    </rPh>
    <rPh sb="22" eb="23">
      <t>ニン</t>
    </rPh>
    <rPh sb="24" eb="26">
      <t>センシュ</t>
    </rPh>
    <rPh sb="27" eb="28">
      <t>ツブ</t>
    </rPh>
    <rPh sb="36" eb="38">
      <t>シアイ</t>
    </rPh>
    <rPh sb="39" eb="41">
      <t>ケッカ</t>
    </rPh>
    <phoneticPr fontId="2"/>
  </si>
  <si>
    <t>決まったと思って、補欠の選手を出して、負けそうになり、困ったよ」この意見を聞いた時に、</t>
    <rPh sb="0" eb="1">
      <t>キ</t>
    </rPh>
    <rPh sb="5" eb="6">
      <t>オモ</t>
    </rPh>
    <rPh sb="9" eb="11">
      <t>ホケツ</t>
    </rPh>
    <rPh sb="12" eb="14">
      <t>センシュ</t>
    </rPh>
    <rPh sb="15" eb="16">
      <t>ダ</t>
    </rPh>
    <rPh sb="19" eb="20">
      <t>マ</t>
    </rPh>
    <rPh sb="27" eb="28">
      <t>コマ</t>
    </rPh>
    <rPh sb="34" eb="36">
      <t>イケン</t>
    </rPh>
    <rPh sb="37" eb="38">
      <t>キ</t>
    </rPh>
    <rPh sb="40" eb="41">
      <t>トキ</t>
    </rPh>
    <phoneticPr fontId="2"/>
  </si>
  <si>
    <t>私の上記方向性を思った。（私自身、現役時代補欠という経験がなく、知りえなかった状況で</t>
    <rPh sb="0" eb="1">
      <t>ワタシ</t>
    </rPh>
    <rPh sb="2" eb="4">
      <t>ジョウキ</t>
    </rPh>
    <rPh sb="4" eb="7">
      <t>ホウコウセイ</t>
    </rPh>
    <rPh sb="8" eb="9">
      <t>オモ</t>
    </rPh>
    <rPh sb="13" eb="16">
      <t>ワタシジシン</t>
    </rPh>
    <rPh sb="17" eb="19">
      <t>ゲンエキ</t>
    </rPh>
    <rPh sb="19" eb="21">
      <t>ジダイ</t>
    </rPh>
    <rPh sb="21" eb="23">
      <t>ホケツ</t>
    </rPh>
    <rPh sb="26" eb="28">
      <t>ケイケン</t>
    </rPh>
    <rPh sb="32" eb="33">
      <t>シ</t>
    </rPh>
    <rPh sb="39" eb="41">
      <t>ジョウキョウ</t>
    </rPh>
    <phoneticPr fontId="2"/>
  </si>
  <si>
    <t>指導者となって、試行錯誤の状態で、上記意見を聞いて、１歩進もうと考えた次第です。</t>
    <rPh sb="0" eb="3">
      <t>シドウシャ</t>
    </rPh>
    <rPh sb="8" eb="10">
      <t>シコウ</t>
    </rPh>
    <rPh sb="10" eb="12">
      <t>サクゴ</t>
    </rPh>
    <rPh sb="13" eb="15">
      <t>ジョウタイ</t>
    </rPh>
    <rPh sb="17" eb="19">
      <t>ジョウキ</t>
    </rPh>
    <rPh sb="19" eb="21">
      <t>イケン</t>
    </rPh>
    <rPh sb="22" eb="23">
      <t>キ</t>
    </rPh>
    <rPh sb="27" eb="28">
      <t>ポ</t>
    </rPh>
    <rPh sb="28" eb="29">
      <t>スス</t>
    </rPh>
    <rPh sb="32" eb="33">
      <t>カンガ</t>
    </rPh>
    <rPh sb="35" eb="37">
      <t>シダイ</t>
    </rPh>
    <phoneticPr fontId="2"/>
  </si>
  <si>
    <r>
      <t>　再度云うとＨリーグ＝</t>
    </r>
    <r>
      <rPr>
        <b/>
        <u/>
        <sz val="11"/>
        <rFont val="ＭＳ Ｐゴシック"/>
        <family val="3"/>
        <charset val="128"/>
      </rPr>
      <t>補欠ゼロのスポーツシステム</t>
    </r>
    <r>
      <rPr>
        <sz val="11"/>
        <rFont val="ＭＳ Ｐゴシック"/>
        <family val="3"/>
        <charset val="128"/>
      </rPr>
      <t>です。</t>
    </r>
    <rPh sb="1" eb="3">
      <t>サイド</t>
    </rPh>
    <rPh sb="3" eb="4">
      <t>イ</t>
    </rPh>
    <rPh sb="11" eb="13">
      <t>ホケツ</t>
    </rPh>
    <phoneticPr fontId="2"/>
  </si>
  <si>
    <t>　１）定期的な試合の確保</t>
    <rPh sb="3" eb="6">
      <t>テイキテキ</t>
    </rPh>
    <rPh sb="7" eb="9">
      <t>シアイ</t>
    </rPh>
    <rPh sb="10" eb="12">
      <t>カクホ</t>
    </rPh>
    <phoneticPr fontId="2"/>
  </si>
  <si>
    <t>　定期的なゲームは、トレーニングの動機付けとなる。ゲームだけ､トレーニングだけでなく、</t>
    <rPh sb="1" eb="4">
      <t>テイキテキ</t>
    </rPh>
    <rPh sb="17" eb="19">
      <t>ドウキ</t>
    </rPh>
    <rPh sb="19" eb="20">
      <t>ヅ</t>
    </rPh>
    <phoneticPr fontId="2"/>
  </si>
  <si>
    <t>両者バランスよく配置することが大切である。この点、リーグ戦が有効と考える。</t>
    <rPh sb="0" eb="2">
      <t>リョウシャ</t>
    </rPh>
    <rPh sb="8" eb="10">
      <t>ハイチ</t>
    </rPh>
    <rPh sb="15" eb="17">
      <t>タイセツ</t>
    </rPh>
    <rPh sb="23" eb="24">
      <t>テン</t>
    </rPh>
    <rPh sb="28" eb="29">
      <t>セン</t>
    </rPh>
    <rPh sb="30" eb="32">
      <t>ユウコウ</t>
    </rPh>
    <rPh sb="33" eb="34">
      <t>カンガ</t>
    </rPh>
    <phoneticPr fontId="2"/>
  </si>
  <si>
    <t>　現状年間ゲームで、上級生のみのカップ戦(トーナメント）が多いことに問題を感じる。</t>
    <rPh sb="1" eb="3">
      <t>ゲンジョウ</t>
    </rPh>
    <rPh sb="3" eb="5">
      <t>ネンカン</t>
    </rPh>
    <rPh sb="10" eb="13">
      <t>ジョウキュウセイ</t>
    </rPh>
    <rPh sb="19" eb="20">
      <t>セン</t>
    </rPh>
    <rPh sb="29" eb="30">
      <t>オオ</t>
    </rPh>
    <rPh sb="34" eb="36">
      <t>モンダイ</t>
    </rPh>
    <rPh sb="37" eb="38">
      <t>カン</t>
    </rPh>
    <phoneticPr fontId="2"/>
  </si>
  <si>
    <t>負けたら終わりのノックアウトシステムは、どうしても悲壮感がともなう。</t>
    <rPh sb="0" eb="1">
      <t>マ</t>
    </rPh>
    <rPh sb="4" eb="5">
      <t>オ</t>
    </rPh>
    <rPh sb="25" eb="28">
      <t>ヒソウカン</t>
    </rPh>
    <phoneticPr fontId="2"/>
  </si>
  <si>
    <t>　負けても次がある、次こそはといったことがあるリーグシステムの方が、前向きなスポーツ感</t>
    <rPh sb="1" eb="2">
      <t>マ</t>
    </rPh>
    <rPh sb="5" eb="6">
      <t>ツギ</t>
    </rPh>
    <rPh sb="10" eb="11">
      <t>ツギ</t>
    </rPh>
    <rPh sb="31" eb="32">
      <t>ホウ</t>
    </rPh>
    <rPh sb="34" eb="36">
      <t>マエム</t>
    </rPh>
    <rPh sb="42" eb="43">
      <t>カン</t>
    </rPh>
    <phoneticPr fontId="2"/>
  </si>
  <si>
    <t>が育つと考える。（トレーニング､ゲームにおいても､ミスが許されるから楽しいのでは）</t>
    <rPh sb="1" eb="2">
      <t>ソダ</t>
    </rPh>
    <rPh sb="4" eb="5">
      <t>カンガ</t>
    </rPh>
    <rPh sb="28" eb="29">
      <t>ユル</t>
    </rPh>
    <rPh sb="34" eb="35">
      <t>タノ</t>
    </rPh>
    <phoneticPr fontId="2"/>
  </si>
  <si>
    <t>　２）レベルに応じた受け皿</t>
    <rPh sb="7" eb="8">
      <t>オウ</t>
    </rPh>
    <rPh sb="10" eb="11">
      <t>ウ</t>
    </rPh>
    <rPh sb="12" eb="13">
      <t>ザラ</t>
    </rPh>
    <phoneticPr fontId="2"/>
  </si>
  <si>
    <t>　上記のノックアウトシステム（トーナメント）では、時々しかミスマッチ（大穴・・・？）起きない。</t>
    <rPh sb="1" eb="3">
      <t>ジョウキ</t>
    </rPh>
    <rPh sb="25" eb="27">
      <t>トキドキ</t>
    </rPh>
    <rPh sb="35" eb="37">
      <t>オオアナ</t>
    </rPh>
    <rPh sb="42" eb="43">
      <t>オ</t>
    </rPh>
    <phoneticPr fontId="2"/>
  </si>
  <si>
    <t>これに、無常の快感・喜びを感じれるだろうが、本当に時折である、もしかしたら皆無かもしれない。</t>
    <rPh sb="4" eb="6">
      <t>ムジョウ</t>
    </rPh>
    <rPh sb="7" eb="9">
      <t>カイカン</t>
    </rPh>
    <rPh sb="10" eb="11">
      <t>ヨロコ</t>
    </rPh>
    <rPh sb="13" eb="14">
      <t>カン</t>
    </rPh>
    <rPh sb="22" eb="24">
      <t>ホントウ</t>
    </rPh>
    <rPh sb="25" eb="27">
      <t>トキオリ</t>
    </rPh>
    <rPh sb="37" eb="39">
      <t>カイム</t>
    </rPh>
    <phoneticPr fontId="2"/>
  </si>
  <si>
    <t>　同レベルのリーグ戦なら、毎試合緊張感があり、ハラハラする楽しさを味わうことが出きる。</t>
    <rPh sb="1" eb="2">
      <t>ドウ</t>
    </rPh>
    <rPh sb="9" eb="10">
      <t>セン</t>
    </rPh>
    <rPh sb="13" eb="14">
      <t>マイ</t>
    </rPh>
    <rPh sb="14" eb="16">
      <t>シアイ</t>
    </rPh>
    <rPh sb="16" eb="19">
      <t>キンチョウカン</t>
    </rPh>
    <rPh sb="29" eb="30">
      <t>タノ</t>
    </rPh>
    <rPh sb="33" eb="34">
      <t>アジ</t>
    </rPh>
    <rPh sb="39" eb="40">
      <t>デ</t>
    </rPh>
    <phoneticPr fontId="2"/>
  </si>
  <si>
    <t>もちろん、切磋琢磨する中でレベルアップを図ることもできる。</t>
    <rPh sb="5" eb="7">
      <t>セッサ</t>
    </rPh>
    <rPh sb="7" eb="9">
      <t>タクマ</t>
    </rPh>
    <rPh sb="11" eb="12">
      <t>ナカ</t>
    </rPh>
    <rPh sb="20" eb="21">
      <t>ハカ</t>
    </rPh>
    <phoneticPr fontId="2"/>
  </si>
  <si>
    <t>　レベルやニーズに合った階層的なリーグづくりを行い、スポーツの楽しさを知る底辺を広げたい。</t>
    <rPh sb="9" eb="10">
      <t>ア</t>
    </rPh>
    <rPh sb="12" eb="15">
      <t>カイソウテキ</t>
    </rPh>
    <rPh sb="23" eb="24">
      <t>オコナ</t>
    </rPh>
    <rPh sb="31" eb="32">
      <t>タノ</t>
    </rPh>
    <rPh sb="35" eb="36">
      <t>シ</t>
    </rPh>
    <rPh sb="37" eb="39">
      <t>テイヘン</t>
    </rPh>
    <rPh sb="40" eb="41">
      <t>ヒロ</t>
    </rPh>
    <phoneticPr fontId="2"/>
  </si>
  <si>
    <t>　タレント発掘の観点からは、リーグ単位での発掘､育成が効果的である。</t>
    <rPh sb="5" eb="7">
      <t>ハックツ</t>
    </rPh>
    <rPh sb="8" eb="10">
      <t>カンテン</t>
    </rPh>
    <rPh sb="17" eb="19">
      <t>タンイ</t>
    </rPh>
    <rPh sb="21" eb="23">
      <t>ハックツ</t>
    </rPh>
    <rPh sb="24" eb="26">
      <t>イクセイ</t>
    </rPh>
    <rPh sb="27" eb="30">
      <t>コウカテキ</t>
    </rPh>
    <phoneticPr fontId="2"/>
  </si>
  <si>
    <t>リーグ単位での合同練習、トレセン活動によって、強化とも直結した活動となると考える。</t>
    <rPh sb="3" eb="5">
      <t>タンイ</t>
    </rPh>
    <rPh sb="7" eb="9">
      <t>ゴウドウ</t>
    </rPh>
    <rPh sb="9" eb="11">
      <t>レンシュウ</t>
    </rPh>
    <rPh sb="16" eb="18">
      <t>カツドウ</t>
    </rPh>
    <rPh sb="23" eb="25">
      <t>キョウカ</t>
    </rPh>
    <rPh sb="27" eb="29">
      <t>チョッケツ</t>
    </rPh>
    <rPh sb="31" eb="33">
      <t>カツドウ</t>
    </rPh>
    <rPh sb="37" eb="38">
      <t>カンガ</t>
    </rPh>
    <phoneticPr fontId="2"/>
  </si>
  <si>
    <t>　３）スポーツをささえる人材育成</t>
    <rPh sb="12" eb="14">
      <t>ジンザイ</t>
    </rPh>
    <rPh sb="14" eb="16">
      <t>イクセイ</t>
    </rPh>
    <phoneticPr fontId="2"/>
  </si>
  <si>
    <t>　選手育成､強化の観点ではなく、スポーツを文化として捉え、スポーツをささえる人材育成も必要</t>
    <rPh sb="1" eb="3">
      <t>センシュ</t>
    </rPh>
    <rPh sb="3" eb="5">
      <t>イクセイ</t>
    </rPh>
    <rPh sb="6" eb="8">
      <t>キョウカ</t>
    </rPh>
    <rPh sb="9" eb="11">
      <t>カンテン</t>
    </rPh>
    <rPh sb="21" eb="23">
      <t>ブンカ</t>
    </rPh>
    <rPh sb="26" eb="27">
      <t>トラ</t>
    </rPh>
    <rPh sb="38" eb="40">
      <t>ジンザイ</t>
    </rPh>
    <rPh sb="40" eb="42">
      <t>イクセイ</t>
    </rPh>
    <rPh sb="43" eb="45">
      <t>ヒツヨウ</t>
    </rPh>
    <phoneticPr fontId="2"/>
  </si>
  <si>
    <t>である。（大半がアスリート、プロになれる訳じゃないのだから）</t>
    <rPh sb="5" eb="7">
      <t>タイハン</t>
    </rPh>
    <rPh sb="20" eb="21">
      <t>ワケ</t>
    </rPh>
    <phoneticPr fontId="2"/>
  </si>
  <si>
    <t>　多くの選手が、将来競技場に足を運び､観客となったり、審判や運営に携わりまた、次の世代の</t>
    <rPh sb="1" eb="2">
      <t>オオ</t>
    </rPh>
    <rPh sb="4" eb="6">
      <t>センシュ</t>
    </rPh>
    <rPh sb="8" eb="10">
      <t>ショウライ</t>
    </rPh>
    <rPh sb="10" eb="13">
      <t>キョウギジョウ</t>
    </rPh>
    <rPh sb="14" eb="15">
      <t>アシ</t>
    </rPh>
    <rPh sb="16" eb="17">
      <t>ハコ</t>
    </rPh>
    <rPh sb="19" eb="21">
      <t>カンキャク</t>
    </rPh>
    <rPh sb="27" eb="29">
      <t>シンパン</t>
    </rPh>
    <rPh sb="30" eb="32">
      <t>ウンエイ</t>
    </rPh>
    <rPh sb="33" eb="34">
      <t>タズサ</t>
    </rPh>
    <rPh sb="39" eb="40">
      <t>ツギ</t>
    </rPh>
    <rPh sb="41" eb="43">
      <t>セダイ</t>
    </rPh>
    <phoneticPr fontId="2"/>
  </si>
  <si>
    <t>指導者となって、スポーツを側面から、支えるようになって欲しい。</t>
    <rPh sb="0" eb="3">
      <t>シドウシャ</t>
    </rPh>
    <rPh sb="13" eb="15">
      <t>ソクメン</t>
    </rPh>
    <rPh sb="18" eb="19">
      <t>ササ</t>
    </rPh>
    <rPh sb="27" eb="28">
      <t>ホ</t>
    </rPh>
    <phoneticPr fontId="2"/>
  </si>
  <si>
    <t>　そのため、少年期より支える側の仕事を少しづつでも理解させる必要がある。ゲームをする為に</t>
    <rPh sb="6" eb="9">
      <t>ショウネンキ</t>
    </rPh>
    <rPh sb="11" eb="12">
      <t>ササ</t>
    </rPh>
    <rPh sb="14" eb="15">
      <t>ガワ</t>
    </rPh>
    <rPh sb="16" eb="18">
      <t>シゴト</t>
    </rPh>
    <rPh sb="19" eb="20">
      <t>スコ</t>
    </rPh>
    <rPh sb="25" eb="27">
      <t>リカイ</t>
    </rPh>
    <rPh sb="30" eb="32">
      <t>ヒツヨウ</t>
    </rPh>
    <rPh sb="42" eb="43">
      <t>タメ</t>
    </rPh>
    <phoneticPr fontId="2"/>
  </si>
  <si>
    <t>何が必要かを、自分で考え、自ら行動できる次のカテゴリーへ引き継ぐ為に、ゲームをする選手が</t>
    <rPh sb="0" eb="1">
      <t>ナニ</t>
    </rPh>
    <rPh sb="2" eb="4">
      <t>ヒツヨウ</t>
    </rPh>
    <rPh sb="7" eb="9">
      <t>ジブン</t>
    </rPh>
    <rPh sb="10" eb="11">
      <t>カンガ</t>
    </rPh>
    <rPh sb="13" eb="14">
      <t>ミズカ</t>
    </rPh>
    <rPh sb="15" eb="17">
      <t>コウドウ</t>
    </rPh>
    <rPh sb="20" eb="21">
      <t>ツギ</t>
    </rPh>
    <rPh sb="28" eb="29">
      <t>ヒ</t>
    </rPh>
    <rPh sb="30" eb="31">
      <t>ツ</t>
    </rPh>
    <rPh sb="32" eb="33">
      <t>タメ</t>
    </rPh>
    <rPh sb="41" eb="43">
      <t>センシュ</t>
    </rPh>
    <phoneticPr fontId="2"/>
  </si>
  <si>
    <t>審判、グランドのコートの線引き、グランド整備をする自主性の種をまきたい。</t>
    <rPh sb="0" eb="2">
      <t>シンパン</t>
    </rPh>
    <rPh sb="12" eb="14">
      <t>センヒ</t>
    </rPh>
    <rPh sb="20" eb="22">
      <t>セイビ</t>
    </rPh>
    <rPh sb="25" eb="28">
      <t>ジシュセイ</t>
    </rPh>
    <rPh sb="29" eb="30">
      <t>タネ</t>
    </rPh>
    <phoneticPr fontId="2"/>
  </si>
  <si>
    <t>ひまわりリーグ（通称Hリーグ）理念</t>
    <rPh sb="8" eb="10">
      <t>ツウショウ</t>
    </rPh>
    <rPh sb="15" eb="17">
      <t>リネン</t>
    </rPh>
    <phoneticPr fontId="2"/>
  </si>
  <si>
    <t>２００３／４／２０発足文書抜粋</t>
    <rPh sb="9" eb="11">
      <t>ハッソク</t>
    </rPh>
    <rPh sb="11" eb="13">
      <t>ブンショ</t>
    </rPh>
    <rPh sb="13" eb="15">
      <t>バッスイ</t>
    </rPh>
    <phoneticPr fontId="2"/>
  </si>
  <si>
    <t>ひまわりリーグとは、</t>
    <phoneticPr fontId="2"/>
  </si>
  <si>
    <t>小野市サッカー協会　少年委員会</t>
    <rPh sb="0" eb="3">
      <t>オノシ</t>
    </rPh>
    <rPh sb="7" eb="9">
      <t>キョウカイ</t>
    </rPh>
    <phoneticPr fontId="2"/>
  </si>
  <si>
    <t>【駐車場の案内とお願い】</t>
    <rPh sb="1" eb="4">
      <t>チュウシャジョウ</t>
    </rPh>
    <rPh sb="5" eb="7">
      <t>アンナイ</t>
    </rPh>
    <rPh sb="9" eb="10">
      <t>ネガ</t>
    </rPh>
    <phoneticPr fontId="2"/>
  </si>
  <si>
    <t>１．下東条コミセン</t>
    <rPh sb="2" eb="3">
      <t>シモ</t>
    </rPh>
    <rPh sb="3" eb="5">
      <t>トウジョウ</t>
    </rPh>
    <phoneticPr fontId="2"/>
  </si>
  <si>
    <t>左をクリックするとHPへリンクします</t>
    <rPh sb="0" eb="1">
      <t>ヒダリ</t>
    </rPh>
    <phoneticPr fontId="2"/>
  </si>
  <si>
    <t>　コミセンの案内看板（北進中）すぐ右折</t>
    <rPh sb="6" eb="8">
      <t>アンナイ</t>
    </rPh>
    <rPh sb="8" eb="10">
      <t>カンバン</t>
    </rPh>
    <rPh sb="11" eb="13">
      <t>ホクシン</t>
    </rPh>
    <rPh sb="13" eb="14">
      <t>チュウ</t>
    </rPh>
    <rPh sb="17" eb="19">
      <t>ウセツ</t>
    </rPh>
    <phoneticPr fontId="2"/>
  </si>
  <si>
    <t>車はグランドに行けませんが徒歩すぐです30m</t>
    <rPh sb="0" eb="1">
      <t>クルマ</t>
    </rPh>
    <rPh sb="7" eb="8">
      <t>イ</t>
    </rPh>
    <rPh sb="13" eb="15">
      <t>トホ</t>
    </rPh>
    <phoneticPr fontId="2"/>
  </si>
  <si>
    <t>P1（第1駐車場）・・・30台収容</t>
    <rPh sb="3" eb="4">
      <t>ダイ</t>
    </rPh>
    <rPh sb="5" eb="8">
      <t>チュウシャジョウ</t>
    </rPh>
    <rPh sb="14" eb="15">
      <t>ダイ</t>
    </rPh>
    <rPh sb="15" eb="17">
      <t>シュウヨウ</t>
    </rPh>
    <phoneticPr fontId="2"/>
  </si>
  <si>
    <t>P2（第2駐車場）・・・50台収容</t>
    <rPh sb="3" eb="4">
      <t>ダイ</t>
    </rPh>
    <rPh sb="5" eb="8">
      <t>チュウシャジョウ</t>
    </rPh>
    <rPh sb="14" eb="15">
      <t>ダイ</t>
    </rPh>
    <rPh sb="15" eb="17">
      <t>シュウヨウ</t>
    </rPh>
    <phoneticPr fontId="2"/>
  </si>
  <si>
    <t>グランド西側</t>
    <rPh sb="4" eb="6">
      <t>ニシガワ</t>
    </rPh>
    <phoneticPr fontId="2"/>
  </si>
  <si>
    <t>コミセン玄関前（北側）</t>
    <rPh sb="4" eb="6">
      <t>ゲンカン</t>
    </rPh>
    <rPh sb="6" eb="7">
      <t>マエ</t>
    </rPh>
    <rPh sb="8" eb="10">
      <t>キタガワ</t>
    </rPh>
    <phoneticPr fontId="2"/>
  </si>
  <si>
    <t>その他</t>
    <rPh sb="2" eb="3">
      <t>タ</t>
    </rPh>
    <phoneticPr fontId="2"/>
  </si>
  <si>
    <t>　お車でお越しの際は十分安全に留意してお越しください。</t>
    <rPh sb="2" eb="3">
      <t>クルマ</t>
    </rPh>
    <rPh sb="5" eb="6">
      <t>コ</t>
    </rPh>
    <rPh sb="8" eb="9">
      <t>サイ</t>
    </rPh>
    <rPh sb="10" eb="12">
      <t>ジュウブン</t>
    </rPh>
    <rPh sb="12" eb="14">
      <t>アンゼン</t>
    </rPh>
    <rPh sb="15" eb="17">
      <t>リュウイ</t>
    </rPh>
    <rPh sb="20" eb="21">
      <t>コ</t>
    </rPh>
    <phoneticPr fontId="2"/>
  </si>
  <si>
    <t>　住宅地他、道の狭い所もありますので、安全速度でお願いします。</t>
    <rPh sb="1" eb="4">
      <t>ジュウタクチ</t>
    </rPh>
    <rPh sb="4" eb="5">
      <t>ホカ</t>
    </rPh>
    <rPh sb="6" eb="7">
      <t>ミチ</t>
    </rPh>
    <rPh sb="8" eb="9">
      <t>セマ</t>
    </rPh>
    <rPh sb="10" eb="11">
      <t>トコロ</t>
    </rPh>
    <rPh sb="19" eb="21">
      <t>アンゼン</t>
    </rPh>
    <rPh sb="21" eb="23">
      <t>ソクド</t>
    </rPh>
    <rPh sb="25" eb="26">
      <t>ネガ</t>
    </rPh>
    <phoneticPr fontId="2"/>
  </si>
  <si>
    <t>　施設内は、禁煙となっております。喫煙場所を近くに設けますので、よろしくお願いします。</t>
    <rPh sb="1" eb="3">
      <t>シセツ</t>
    </rPh>
    <rPh sb="3" eb="4">
      <t>ナイ</t>
    </rPh>
    <rPh sb="6" eb="8">
      <t>キンエン</t>
    </rPh>
    <rPh sb="17" eb="19">
      <t>キツエン</t>
    </rPh>
    <rPh sb="19" eb="21">
      <t>バショ</t>
    </rPh>
    <rPh sb="22" eb="23">
      <t>チカ</t>
    </rPh>
    <rPh sb="25" eb="26">
      <t>モウ</t>
    </rPh>
    <rPh sb="37" eb="38">
      <t>ネガ</t>
    </rPh>
    <phoneticPr fontId="2"/>
  </si>
  <si>
    <t>　ごみ箱等は、設置してありませんので、各チームお持ち帰りください。</t>
    <rPh sb="3" eb="4">
      <t>バコ</t>
    </rPh>
    <rPh sb="4" eb="5">
      <t>ナド</t>
    </rPh>
    <rPh sb="7" eb="9">
      <t>セッチ</t>
    </rPh>
    <rPh sb="19" eb="20">
      <t>カク</t>
    </rPh>
    <rPh sb="24" eb="25">
      <t>モ</t>
    </rPh>
    <rPh sb="26" eb="27">
      <t>カエ</t>
    </rPh>
    <phoneticPr fontId="2"/>
  </si>
  <si>
    <t>　駐車場以外の駐車は厳禁です、ご協力お願いします。</t>
    <rPh sb="1" eb="4">
      <t>チュウシャジョウ</t>
    </rPh>
    <rPh sb="4" eb="6">
      <t>イガイ</t>
    </rPh>
    <rPh sb="7" eb="9">
      <t>チュウシャ</t>
    </rPh>
    <rPh sb="10" eb="12">
      <t>ゲンキン</t>
    </rPh>
    <rPh sb="16" eb="18">
      <t>キョウリョク</t>
    </rPh>
    <rPh sb="19" eb="20">
      <t>ネガ</t>
    </rPh>
    <phoneticPr fontId="2"/>
  </si>
  <si>
    <r>
      <t>　　　　試合方法　</t>
    </r>
    <r>
      <rPr>
        <sz val="12"/>
        <rFont val="Century"/>
        <family val="1"/>
      </rPr>
      <t>8</t>
    </r>
    <r>
      <rPr>
        <sz val="12"/>
        <rFont val="ＭＳ 明朝"/>
        <family val="1"/>
        <charset val="128"/>
      </rPr>
      <t>人制　参加選手全員が試合に出場すること。</t>
    </r>
  </si>
  <si>
    <r>
      <t>　　　　試合時間　</t>
    </r>
    <r>
      <rPr>
        <sz val="12"/>
        <rFont val="Century"/>
        <family val="1"/>
      </rPr>
      <t>15</t>
    </r>
    <r>
      <rPr>
        <sz val="12"/>
        <rFont val="ＭＳ 明朝"/>
        <family val="1"/>
        <charset val="128"/>
      </rPr>
      <t>分－</t>
    </r>
    <r>
      <rPr>
        <sz val="12"/>
        <rFont val="Century"/>
        <family val="1"/>
      </rPr>
      <t>5</t>
    </r>
    <r>
      <rPr>
        <sz val="12"/>
        <rFont val="ＭＳ 明朝"/>
        <family val="1"/>
        <charset val="128"/>
      </rPr>
      <t>分－</t>
    </r>
    <r>
      <rPr>
        <sz val="12"/>
        <rFont val="Century"/>
        <family val="1"/>
      </rPr>
      <t>15</t>
    </r>
    <r>
      <rPr>
        <sz val="12"/>
        <rFont val="ＭＳ 明朝"/>
        <family val="1"/>
        <charset val="128"/>
      </rPr>
      <t>分</t>
    </r>
  </si>
  <si>
    <t>　　　　　　　　　予選２日間は各３試合／日を行う。</t>
    <rPh sb="9" eb="11">
      <t>ヨセン</t>
    </rPh>
    <rPh sb="12" eb="14">
      <t>ニチカン</t>
    </rPh>
    <rPh sb="15" eb="16">
      <t>カク</t>
    </rPh>
    <rPh sb="17" eb="19">
      <t>シアイ</t>
    </rPh>
    <rPh sb="20" eb="21">
      <t>ニチ</t>
    </rPh>
    <rPh sb="22" eb="23">
      <t>オコナ</t>
    </rPh>
    <phoneticPr fontId="2"/>
  </si>
  <si>
    <t>　　　　　　　　　最終日は、予選２日間の結果により組合せを決定する。</t>
    <rPh sb="9" eb="12">
      <t>サイシュウビ</t>
    </rPh>
    <rPh sb="14" eb="16">
      <t>ヨセン</t>
    </rPh>
    <rPh sb="17" eb="19">
      <t>ニチカン</t>
    </rPh>
    <rPh sb="20" eb="22">
      <t>ケッカ</t>
    </rPh>
    <rPh sb="25" eb="27">
      <t>クミアワ</t>
    </rPh>
    <rPh sb="29" eb="31">
      <t>ケッテイ</t>
    </rPh>
    <phoneticPr fontId="2"/>
  </si>
  <si>
    <t>　　　　　　　　　　　（等質の４チーム／ブロック総当たり３試合を行います）</t>
    <rPh sb="12" eb="14">
      <t>トウシツ</t>
    </rPh>
    <rPh sb="24" eb="26">
      <t>ソウア</t>
    </rPh>
    <rPh sb="29" eb="31">
      <t>シアイ</t>
    </rPh>
    <rPh sb="32" eb="33">
      <t>オコナ</t>
    </rPh>
    <phoneticPr fontId="2"/>
  </si>
  <si>
    <t>　　　　　　　　　リエントリーできません。</t>
    <phoneticPr fontId="2"/>
  </si>
  <si>
    <t>　　　　選手交代　自由な交代でリエントリー制、警告受けた選手はその試合は、</t>
    <phoneticPr fontId="2"/>
  </si>
  <si>
    <t>１　主　旨　　原点（サッカーをする）とは・・・（サッカーのゲームを行うこと）</t>
    <phoneticPr fontId="2"/>
  </si>
  <si>
    <t>　　　　　　　みんなが、ハラハラ、ドキドキ、ワクワクの楽しさを感じるもの。</t>
    <phoneticPr fontId="2"/>
  </si>
  <si>
    <t>　　　　　　　この原点を振り返り、１つの案として、（補欠ゼロ）のスポーツと　　　　　　　</t>
    <phoneticPr fontId="2"/>
  </si>
  <si>
    <t>　　　　　　　したい。</t>
    <phoneticPr fontId="2"/>
  </si>
  <si>
    <t>　小雨決行。　開会式は行いませんので、各チームはキックオフに間に合うようにお越しください。（雨天中止の場合は午前7時に各代表者に連絡します）　</t>
    <phoneticPr fontId="2"/>
  </si>
  <si>
    <t>　　　　　　　岸本　由樹実</t>
    <phoneticPr fontId="2"/>
  </si>
  <si>
    <r>
      <t>　　　　　　　　携帯</t>
    </r>
    <r>
      <rPr>
        <sz val="12"/>
        <rFont val="Century"/>
        <family val="1"/>
      </rPr>
      <t>090</t>
    </r>
    <r>
      <rPr>
        <sz val="12"/>
        <rFont val="ＭＳ 明朝"/>
        <family val="1"/>
        <charset val="128"/>
      </rPr>
      <t>－</t>
    </r>
    <r>
      <rPr>
        <sz val="12"/>
        <rFont val="Century"/>
        <family val="1"/>
      </rPr>
      <t>5907</t>
    </r>
    <r>
      <rPr>
        <sz val="12"/>
        <rFont val="ＭＳ 明朝"/>
        <family val="1"/>
        <charset val="128"/>
      </rPr>
      <t>－</t>
    </r>
    <r>
      <rPr>
        <sz val="12"/>
        <rFont val="Century"/>
        <family val="1"/>
      </rPr>
      <t>8655</t>
    </r>
    <phoneticPr fontId="2"/>
  </si>
  <si>
    <r>
      <t>　　　　　　　　携帯アドレス　</t>
    </r>
    <r>
      <rPr>
        <sz val="12"/>
        <rFont val="Century"/>
        <family val="1"/>
      </rPr>
      <t>yukimi.ksmt.1970@docomo.ne.jp</t>
    </r>
    <phoneticPr fontId="2"/>
  </si>
  <si>
    <t>所属</t>
    <rPh sb="0" eb="2">
      <t>ショゾク</t>
    </rPh>
    <phoneticPr fontId="2"/>
  </si>
  <si>
    <t>得点</t>
    <rPh sb="0" eb="2">
      <t>トクテン</t>
    </rPh>
    <phoneticPr fontId="2"/>
  </si>
  <si>
    <t>失点</t>
    <rPh sb="0" eb="2">
      <t>シッテン</t>
    </rPh>
    <phoneticPr fontId="2"/>
  </si>
  <si>
    <t>得失点差</t>
    <rPh sb="0" eb="3">
      <t>トクシッテン</t>
    </rPh>
    <rPh sb="3" eb="4">
      <t>サ</t>
    </rPh>
    <phoneticPr fontId="2"/>
  </si>
  <si>
    <t>勝ち点</t>
    <rPh sb="0" eb="1">
      <t>カ</t>
    </rPh>
    <rPh sb="2" eb="3">
      <t>テン</t>
    </rPh>
    <phoneticPr fontId="2"/>
  </si>
  <si>
    <t>順位</t>
    <rPh sb="0" eb="2">
      <t>ジュンイ</t>
    </rPh>
    <phoneticPr fontId="2"/>
  </si>
  <si>
    <t>勝</t>
    <rPh sb="0" eb="1">
      <t>カ</t>
    </rPh>
    <phoneticPr fontId="2"/>
  </si>
  <si>
    <t>分</t>
    <rPh sb="0" eb="1">
      <t>ワ</t>
    </rPh>
    <phoneticPr fontId="2"/>
  </si>
  <si>
    <t>負</t>
    <rPh sb="0" eb="1">
      <t>マ</t>
    </rPh>
    <phoneticPr fontId="2"/>
  </si>
  <si>
    <t>明石</t>
    <rPh sb="0" eb="2">
      <t>アカシ</t>
    </rPh>
    <phoneticPr fontId="2"/>
  </si>
  <si>
    <t>丹有</t>
    <rPh sb="0" eb="1">
      <t>タン</t>
    </rPh>
    <rPh sb="1" eb="2">
      <t>ユウ</t>
    </rPh>
    <phoneticPr fontId="2"/>
  </si>
  <si>
    <t>但馬</t>
    <rPh sb="0" eb="2">
      <t>タジマ</t>
    </rPh>
    <phoneticPr fontId="2"/>
  </si>
  <si>
    <t>尼崎</t>
    <rPh sb="0" eb="2">
      <t>アマガサキ</t>
    </rPh>
    <phoneticPr fontId="2"/>
  </si>
  <si>
    <t>東播</t>
    <rPh sb="0" eb="1">
      <t>トウ</t>
    </rPh>
    <rPh sb="1" eb="2">
      <t>バン</t>
    </rPh>
    <phoneticPr fontId="2"/>
  </si>
  <si>
    <r>
      <t>ひまわりリーグ</t>
    </r>
    <r>
      <rPr>
        <sz val="18"/>
        <rFont val="Century"/>
        <family val="1"/>
      </rPr>
      <t>U</t>
    </r>
    <r>
      <rPr>
        <sz val="18"/>
        <rFont val="ＭＳ 明朝"/>
        <family val="1"/>
        <charset val="128"/>
      </rPr>
      <t>―１１大会要項</t>
    </r>
    <phoneticPr fontId="2"/>
  </si>
  <si>
    <t>２　主　催　　小野市サッカー協会</t>
    <rPh sb="7" eb="10">
      <t>オノシ</t>
    </rPh>
    <rPh sb="14" eb="16">
      <t>キョウカイ</t>
    </rPh>
    <phoneticPr fontId="2"/>
  </si>
  <si>
    <r>
      <t>３　運営協力　旭</t>
    </r>
    <r>
      <rPr>
        <sz val="12"/>
        <rFont val="Century"/>
        <family val="1"/>
      </rPr>
      <t>FC</t>
    </r>
    <r>
      <rPr>
        <sz val="12"/>
        <rFont val="ＭＳ 明朝"/>
        <family val="1"/>
        <charset val="128"/>
      </rPr>
      <t>ジュニア保護者会</t>
    </r>
    <rPh sb="2" eb="4">
      <t>ウンエイ</t>
    </rPh>
    <rPh sb="4" eb="6">
      <t>キョウリョク</t>
    </rPh>
    <rPh sb="14" eb="16">
      <t>ホゴ</t>
    </rPh>
    <rPh sb="16" eb="17">
      <t>シャ</t>
    </rPh>
    <rPh sb="17" eb="18">
      <t>カイ</t>
    </rPh>
    <phoneticPr fontId="2"/>
  </si>
  <si>
    <r>
      <t>６　参加費　　</t>
    </r>
    <r>
      <rPr>
        <sz val="12"/>
        <rFont val="Century"/>
        <family val="1"/>
      </rPr>
      <t>1</t>
    </r>
    <r>
      <rPr>
        <sz val="12"/>
        <rFont val="ＭＳ 明朝"/>
        <family val="1"/>
        <charset val="128"/>
      </rPr>
      <t>チーム　８</t>
    </r>
    <r>
      <rPr>
        <sz val="12"/>
        <rFont val="Century"/>
        <family val="1"/>
      </rPr>
      <t>,000</t>
    </r>
    <r>
      <rPr>
        <sz val="12"/>
        <rFont val="ＭＳ 明朝"/>
        <family val="1"/>
        <charset val="128"/>
      </rPr>
      <t>円</t>
    </r>
    <phoneticPr fontId="2"/>
  </si>
  <si>
    <t>８　大会規定　　</t>
    <phoneticPr fontId="2"/>
  </si>
  <si>
    <t>９　表　彰　　　　　　優勝・準優勝・３位及び各チームＭＶＰ賞品を授与する。</t>
    <rPh sb="2" eb="3">
      <t>オモテ</t>
    </rPh>
    <rPh sb="4" eb="5">
      <t>アキラ</t>
    </rPh>
    <rPh sb="11" eb="13">
      <t>ユウショウ</t>
    </rPh>
    <rPh sb="14" eb="17">
      <t>ジュンユウショウ</t>
    </rPh>
    <rPh sb="19" eb="20">
      <t>イ</t>
    </rPh>
    <rPh sb="20" eb="21">
      <t>オヨ</t>
    </rPh>
    <rPh sb="22" eb="23">
      <t>カク</t>
    </rPh>
    <rPh sb="29" eb="31">
      <t>ショウヒン</t>
    </rPh>
    <rPh sb="32" eb="34">
      <t>ジュヨ</t>
    </rPh>
    <phoneticPr fontId="2"/>
  </si>
  <si>
    <t>１０　問い合わせ</t>
    <phoneticPr fontId="2"/>
  </si>
  <si>
    <t>三田FC</t>
    <rPh sb="0" eb="2">
      <t>サンダ</t>
    </rPh>
    <phoneticPr fontId="2"/>
  </si>
  <si>
    <t>但馬ＳＣリベルテ</t>
  </si>
  <si>
    <t>問い合わせ</t>
    <rPh sb="0" eb="1">
      <t>ト</t>
    </rPh>
    <rPh sb="2" eb="3">
      <t>ア</t>
    </rPh>
    <phoneticPr fontId="2"/>
  </si>
  <si>
    <t>　　岸本　由樹実</t>
    <rPh sb="2" eb="4">
      <t>キシモト</t>
    </rPh>
    <rPh sb="5" eb="6">
      <t>ユ</t>
    </rPh>
    <rPh sb="6" eb="7">
      <t>キ</t>
    </rPh>
    <rPh sb="7" eb="8">
      <t>ジツ</t>
    </rPh>
    <phoneticPr fontId="2"/>
  </si>
  <si>
    <t>携帯　090－5907－8655</t>
    <rPh sb="0" eb="2">
      <t>ケイタイ</t>
    </rPh>
    <phoneticPr fontId="2"/>
  </si>
  <si>
    <t>携帯メール　yukimi.ksmt.1970@docomo.ne.jp</t>
    <rPh sb="0" eb="2">
      <t>ケイタイ</t>
    </rPh>
    <phoneticPr fontId="2"/>
  </si>
  <si>
    <t>注文先メール</t>
    <rPh sb="0" eb="2">
      <t>チュウモン</t>
    </rPh>
    <rPh sb="2" eb="3">
      <t>サキ</t>
    </rPh>
    <phoneticPr fontId="2"/>
  </si>
  <si>
    <t>チ－ム名：</t>
    <rPh sb="3" eb="4">
      <t>メイ</t>
    </rPh>
    <phoneticPr fontId="2"/>
  </si>
  <si>
    <t>代表者：</t>
    <rPh sb="0" eb="3">
      <t>ダイヒョウシャ</t>
    </rPh>
    <phoneticPr fontId="2"/>
  </si>
  <si>
    <t>住　所：</t>
    <rPh sb="0" eb="1">
      <t>ジュウ</t>
    </rPh>
    <rPh sb="2" eb="3">
      <t>トコロ</t>
    </rPh>
    <phoneticPr fontId="2"/>
  </si>
  <si>
    <t>T　E　L：</t>
    <phoneticPr fontId="2"/>
  </si>
  <si>
    <t>F　A　X：</t>
    <phoneticPr fontId="2"/>
  </si>
  <si>
    <t>携帯番号：</t>
    <rPh sb="0" eb="2">
      <t>ケイタイ</t>
    </rPh>
    <rPh sb="2" eb="4">
      <t>バンゴウ</t>
    </rPh>
    <phoneticPr fontId="2"/>
  </si>
  <si>
    <t>　　　 選　　手</t>
    <rPh sb="4" eb="5">
      <t>セン</t>
    </rPh>
    <rPh sb="7" eb="8">
      <t>テ</t>
    </rPh>
    <phoneticPr fontId="2"/>
  </si>
  <si>
    <t>　　　指導者</t>
    <rPh sb="3" eb="6">
      <t>シドウシャ</t>
    </rPh>
    <phoneticPr fontId="2"/>
  </si>
  <si>
    <t>　　　保護者</t>
    <rPh sb="3" eb="6">
      <t>ホゴシャ</t>
    </rPh>
    <phoneticPr fontId="2"/>
  </si>
  <si>
    <t>　　人　数</t>
    <rPh sb="2" eb="3">
      <t>ヒト</t>
    </rPh>
    <rPh sb="4" eb="5">
      <t>カズ</t>
    </rPh>
    <phoneticPr fontId="2"/>
  </si>
  <si>
    <t>単　価：＠500円/円(税込み)</t>
    <rPh sb="0" eb="1">
      <t>タン</t>
    </rPh>
    <rPh sb="2" eb="3">
      <t>カ</t>
    </rPh>
    <rPh sb="8" eb="9">
      <t>エン</t>
    </rPh>
    <rPh sb="10" eb="11">
      <t>エン</t>
    </rPh>
    <rPh sb="12" eb="14">
      <t>ゼイコ</t>
    </rPh>
    <phoneticPr fontId="2"/>
  </si>
  <si>
    <t>　　　　選　　手</t>
    <rPh sb="4" eb="5">
      <t>セン</t>
    </rPh>
    <rPh sb="7" eb="8">
      <t>テ</t>
    </rPh>
    <phoneticPr fontId="2"/>
  </si>
  <si>
    <t>　　人　数</t>
    <rPh sb="2" eb="3">
      <t>ニン</t>
    </rPh>
    <rPh sb="4" eb="5">
      <t>カズ</t>
    </rPh>
    <phoneticPr fontId="2"/>
  </si>
  <si>
    <t>単　価：＠500円/円(税込み)</t>
    <rPh sb="0" eb="1">
      <t>タン</t>
    </rPh>
    <rPh sb="2" eb="3">
      <t>カ</t>
    </rPh>
    <rPh sb="8" eb="9">
      <t>エン</t>
    </rPh>
    <rPh sb="10" eb="11">
      <t>エン</t>
    </rPh>
    <rPh sb="12" eb="13">
      <t>ゼイ</t>
    </rPh>
    <rPh sb="13" eb="14">
      <t>コ</t>
    </rPh>
    <phoneticPr fontId="2"/>
  </si>
  <si>
    <t>試合当日には、この予約表を必ず持参下さい。</t>
    <rPh sb="0" eb="2">
      <t>シアイ</t>
    </rPh>
    <rPh sb="2" eb="4">
      <t>トウジツ</t>
    </rPh>
    <rPh sb="9" eb="11">
      <t>ヨヤク</t>
    </rPh>
    <rPh sb="11" eb="12">
      <t>ヒョウ</t>
    </rPh>
    <rPh sb="13" eb="14">
      <t>カナラ</t>
    </rPh>
    <rPh sb="15" eb="17">
      <t>ジサン</t>
    </rPh>
    <rPh sb="17" eb="18">
      <t>クダ</t>
    </rPh>
    <phoneticPr fontId="2"/>
  </si>
  <si>
    <t>数量変更については、分かり次第早急にご連絡ください</t>
    <rPh sb="0" eb="2">
      <t>スウリョウ</t>
    </rPh>
    <rPh sb="2" eb="4">
      <t>ヘンコウ</t>
    </rPh>
    <rPh sb="10" eb="11">
      <t>ワ</t>
    </rPh>
    <rPh sb="13" eb="15">
      <t>シダイ</t>
    </rPh>
    <rPh sb="15" eb="17">
      <t>ソウキュウ</t>
    </rPh>
    <rPh sb="19" eb="21">
      <t>レンラク</t>
    </rPh>
    <phoneticPr fontId="2"/>
  </si>
  <si>
    <t>尚、当日分のキャンセルは出来かねることがありますので、ご了承ください</t>
    <rPh sb="0" eb="1">
      <t>ナオ</t>
    </rPh>
    <rPh sb="2" eb="4">
      <t>トウジツ</t>
    </rPh>
    <rPh sb="4" eb="5">
      <t>ブン</t>
    </rPh>
    <rPh sb="12" eb="14">
      <t>デキ</t>
    </rPh>
    <rPh sb="28" eb="30">
      <t>リョウショウ</t>
    </rPh>
    <phoneticPr fontId="2"/>
  </si>
  <si>
    <t>両日共にお弁当は、11：15頃に本部に配布致します。</t>
    <rPh sb="0" eb="2">
      <t>リョウジツ</t>
    </rPh>
    <rPh sb="2" eb="3">
      <t>トモ</t>
    </rPh>
    <rPh sb="5" eb="7">
      <t>ベントウ</t>
    </rPh>
    <rPh sb="14" eb="15">
      <t>ゴロ</t>
    </rPh>
    <rPh sb="16" eb="18">
      <t>ホンブ</t>
    </rPh>
    <rPh sb="19" eb="21">
      <t>ハイフ</t>
    </rPh>
    <rPh sb="21" eb="22">
      <t>イタ</t>
    </rPh>
    <phoneticPr fontId="2"/>
  </si>
  <si>
    <t>お弁当の空は、付属のナイロン袋に入れ、本部席に返却下さい。(15：00頃に業者が引き取り)</t>
    <rPh sb="1" eb="3">
      <t>ベントウ</t>
    </rPh>
    <rPh sb="4" eb="5">
      <t>カラ</t>
    </rPh>
    <rPh sb="7" eb="9">
      <t>フゾク</t>
    </rPh>
    <rPh sb="14" eb="15">
      <t>フクロ</t>
    </rPh>
    <rPh sb="16" eb="17">
      <t>イ</t>
    </rPh>
    <rPh sb="19" eb="21">
      <t>ホンブ</t>
    </rPh>
    <rPh sb="21" eb="22">
      <t>セキ</t>
    </rPh>
    <rPh sb="23" eb="25">
      <t>ヘンキャク</t>
    </rPh>
    <rPh sb="25" eb="26">
      <t>クダ</t>
    </rPh>
    <rPh sb="35" eb="36">
      <t>ゴロ</t>
    </rPh>
    <rPh sb="37" eb="39">
      <t>ギョウシャ</t>
    </rPh>
    <rPh sb="40" eb="41">
      <t>ヒ</t>
    </rPh>
    <rPh sb="42" eb="43">
      <t>ト</t>
    </rPh>
    <phoneticPr fontId="2"/>
  </si>
  <si>
    <t>yukimi.ksmt.1970@iris.eonet.ne.jp</t>
    <phoneticPr fontId="2"/>
  </si>
  <si>
    <t>1週間前までに報告お願いします。</t>
    <rPh sb="1" eb="4">
      <t>シュウカンマエ</t>
    </rPh>
    <rPh sb="7" eb="9">
      <t>ホウコク</t>
    </rPh>
    <rPh sb="10" eb="11">
      <t>ネガ</t>
    </rPh>
    <phoneticPr fontId="2"/>
  </si>
  <si>
    <t>少量の変更は対応いたしますので当日朝お申出下さい。</t>
    <rPh sb="0" eb="2">
      <t>ショウリョウ</t>
    </rPh>
    <rPh sb="3" eb="5">
      <t>ヘンコウ</t>
    </rPh>
    <rPh sb="6" eb="8">
      <t>タイオウ</t>
    </rPh>
    <rPh sb="15" eb="18">
      <t>トウジツアサ</t>
    </rPh>
    <rPh sb="19" eb="21">
      <t>モウシデ</t>
    </rPh>
    <rPh sb="21" eb="22">
      <t>クダ</t>
    </rPh>
    <phoneticPr fontId="2"/>
  </si>
  <si>
    <t>姫路</t>
    <rPh sb="0" eb="2">
      <t>ヒメジ</t>
    </rPh>
    <phoneticPr fontId="2"/>
  </si>
  <si>
    <t>お弁当の食べ残し(残飯)は、区分して返却下さい。</t>
    <rPh sb="1" eb="3">
      <t>ベントウ</t>
    </rPh>
    <rPh sb="4" eb="5">
      <t>タ</t>
    </rPh>
    <rPh sb="6" eb="7">
      <t>ノコ</t>
    </rPh>
    <rPh sb="9" eb="11">
      <t>ザンパン</t>
    </rPh>
    <rPh sb="14" eb="16">
      <t>クブン</t>
    </rPh>
    <rPh sb="18" eb="20">
      <t>ヘンキャク</t>
    </rPh>
    <rPh sb="20" eb="21">
      <t>クダ</t>
    </rPh>
    <phoneticPr fontId="2"/>
  </si>
  <si>
    <r>
      <t>７　大会規則　</t>
    </r>
    <r>
      <rPr>
        <sz val="12"/>
        <rFont val="ＭＳ Ｐゴシック"/>
        <family val="3"/>
        <charset val="128"/>
      </rPr>
      <t>2014/2015年度日本サッカー協会競技規則に準ずる。</t>
    </r>
    <phoneticPr fontId="2"/>
  </si>
  <si>
    <t>５　会　場　　小野市立コミュニティセンター下東条グランド</t>
    <phoneticPr fontId="2"/>
  </si>
  <si>
    <t>４　期　日　　2015/02/21・22・28</t>
    <phoneticPr fontId="2"/>
  </si>
  <si>
    <t>　　　　　　　試合間隔が5分しかありませんのでベンチ挨拶無し
　　　　　　　次のﾁｰﾑはベンチ後ろで待機お願いします。</t>
    <rPh sb="7" eb="9">
      <t>シアイ</t>
    </rPh>
    <rPh sb="9" eb="11">
      <t>カンカク</t>
    </rPh>
    <rPh sb="13" eb="14">
      <t>フン</t>
    </rPh>
    <rPh sb="26" eb="28">
      <t>アイサツ</t>
    </rPh>
    <rPh sb="28" eb="29">
      <t>ナ</t>
    </rPh>
    <rPh sb="38" eb="39">
      <t>ツギ</t>
    </rPh>
    <rPh sb="47" eb="48">
      <t>ウシ</t>
    </rPh>
    <rPh sb="50" eb="52">
      <t>タイキ</t>
    </rPh>
    <rPh sb="53" eb="54">
      <t>ネガ</t>
    </rPh>
    <phoneticPr fontId="2"/>
  </si>
  <si>
    <t>　審判は当該チームとする。
　　（前半：対戦の左側チーム、後半＊対戦の右側チームとする）</t>
    <phoneticPr fontId="2"/>
  </si>
  <si>
    <t>ひまわりリーグ２０１５　お弁当注文表</t>
    <rPh sb="13" eb="15">
      <t>ベントウ</t>
    </rPh>
    <rPh sb="15" eb="17">
      <t>チュウモン</t>
    </rPh>
    <rPh sb="17" eb="18">
      <t>ヒョウ</t>
    </rPh>
    <phoneticPr fontId="2"/>
  </si>
  <si>
    <t>三田フットボールクラブ</t>
  </si>
  <si>
    <t>Criativa 尼崎</t>
  </si>
  <si>
    <t>Criativa尼崎</t>
    <rPh sb="8" eb="10">
      <t>アマガサキ</t>
    </rPh>
    <phoneticPr fontId="2"/>
  </si>
  <si>
    <t>社FCｊｒ</t>
    <rPh sb="0" eb="1">
      <t>ヤシロ</t>
    </rPh>
    <phoneticPr fontId="2"/>
  </si>
  <si>
    <t>北播</t>
    <rPh sb="0" eb="2">
      <t>ホクバン</t>
    </rPh>
    <phoneticPr fontId="2"/>
  </si>
  <si>
    <t>但馬SCﾘﾍﾞﾙﾃ</t>
    <rPh sb="0" eb="2">
      <t>タジマ</t>
    </rPh>
    <phoneticPr fontId="2"/>
  </si>
  <si>
    <t>明石ＦＣ</t>
  </si>
  <si>
    <t>明石FC</t>
    <rPh sb="0" eb="2">
      <t>アカシ</t>
    </rPh>
    <phoneticPr fontId="2"/>
  </si>
  <si>
    <t>M.SERIO FC</t>
  </si>
  <si>
    <t>滝野少年サッカークラブ</t>
  </si>
  <si>
    <t>滝野SC</t>
    <rPh sb="0" eb="2">
      <t>タキノ</t>
    </rPh>
    <phoneticPr fontId="2"/>
  </si>
  <si>
    <t>NPO武庫之荘フットボールクラブ</t>
  </si>
  <si>
    <t>武庫之荘FC</t>
    <rPh sb="0" eb="4">
      <t>ムコノソウ</t>
    </rPh>
    <phoneticPr fontId="2"/>
  </si>
  <si>
    <t>神崎サッカークラブ</t>
  </si>
  <si>
    <t>神崎SC</t>
    <rPh sb="0" eb="2">
      <t>カンザキ</t>
    </rPh>
    <phoneticPr fontId="2"/>
  </si>
  <si>
    <t>自由が丘サッカークラブ</t>
  </si>
  <si>
    <t>自由が丘SC</t>
    <rPh sb="0" eb="2">
      <t>ジユウ</t>
    </rPh>
    <rPh sb="3" eb="4">
      <t>オカ</t>
    </rPh>
    <phoneticPr fontId="2"/>
  </si>
  <si>
    <t>パルセイロ稲美FC</t>
  </si>
  <si>
    <t>ﾊﾟﾙｾｲﾛ稲美</t>
    <rPh sb="6" eb="8">
      <t>イナミ</t>
    </rPh>
    <phoneticPr fontId="2"/>
  </si>
  <si>
    <t>英賀保サッカークラブ</t>
  </si>
  <si>
    <t>英賀保SC</t>
    <rPh sb="0" eb="3">
      <t>アガホ</t>
    </rPh>
    <phoneticPr fontId="2"/>
  </si>
  <si>
    <t>小野スポーツ少年団フットボールクラブ</t>
  </si>
  <si>
    <t>小野FC</t>
    <rPh sb="0" eb="2">
      <t>オノ</t>
    </rPh>
    <phoneticPr fontId="2"/>
  </si>
  <si>
    <t>小野トレセン４年</t>
    <rPh sb="0" eb="2">
      <t>オノ</t>
    </rPh>
    <rPh sb="7" eb="8">
      <t>ネン</t>
    </rPh>
    <phoneticPr fontId="2"/>
  </si>
  <si>
    <t>小野トレU-10</t>
    <rPh sb="0" eb="2">
      <t>オノ</t>
    </rPh>
    <phoneticPr fontId="2"/>
  </si>
  <si>
    <t>旭FCジュニア　A</t>
    <rPh sb="0" eb="1">
      <t>アサヒ</t>
    </rPh>
    <phoneticPr fontId="2"/>
  </si>
  <si>
    <t>旭FCｊｒ　A</t>
    <rPh sb="0" eb="1">
      <t>アサヒ</t>
    </rPh>
    <phoneticPr fontId="2"/>
  </si>
  <si>
    <t>旭FCジュニア　B</t>
    <rPh sb="0" eb="1">
      <t>アサヒ</t>
    </rPh>
    <phoneticPr fontId="2"/>
  </si>
  <si>
    <t>旭FCｊｒ　B</t>
    <rPh sb="0" eb="1">
      <t>アサヒ</t>
    </rPh>
    <phoneticPr fontId="2"/>
  </si>
  <si>
    <t>M.SERIO FC</t>
    <phoneticPr fontId="2"/>
  </si>
  <si>
    <t>参加チーム</t>
    <rPh sb="0" eb="2">
      <t>サンカ</t>
    </rPh>
    <phoneticPr fontId="2"/>
  </si>
  <si>
    <t>略称</t>
    <rPh sb="0" eb="2">
      <t>リャクショウ</t>
    </rPh>
    <phoneticPr fontId="2"/>
  </si>
  <si>
    <t>社ＦＣジュニア</t>
    <phoneticPr fontId="2"/>
  </si>
  <si>
    <t>東（喫茶店）側　　　　Aコート</t>
    <rPh sb="0" eb="1">
      <t>ヒガシ</t>
    </rPh>
    <rPh sb="2" eb="5">
      <t>キッサテン</t>
    </rPh>
    <rPh sb="6" eb="7">
      <t>ガワ</t>
    </rPh>
    <phoneticPr fontId="2"/>
  </si>
  <si>
    <t>西（住宅）側　　　　　Bコート</t>
    <rPh sb="0" eb="1">
      <t>ニシ</t>
    </rPh>
    <rPh sb="2" eb="4">
      <t>ジュウタク</t>
    </rPh>
    <rPh sb="5" eb="6">
      <t>ガワ</t>
    </rPh>
    <phoneticPr fontId="2"/>
  </si>
  <si>
    <t>時間</t>
    <rPh sb="0" eb="2">
      <t>ジカン</t>
    </rPh>
    <phoneticPr fontId="2"/>
  </si>
  <si>
    <t>結果</t>
    <rPh sb="0" eb="2">
      <t>ケッカ</t>
    </rPh>
    <phoneticPr fontId="2"/>
  </si>
  <si>
    <t>主審</t>
    <rPh sb="0" eb="2">
      <t>シュシン</t>
    </rPh>
    <phoneticPr fontId="2"/>
  </si>
  <si>
    <t>当該</t>
    <rPh sb="0" eb="2">
      <t>トウガイ</t>
    </rPh>
    <phoneticPr fontId="2"/>
  </si>
  <si>
    <t>チーム</t>
    <phoneticPr fontId="2"/>
  </si>
  <si>
    <t>━</t>
    <phoneticPr fontId="2"/>
  </si>
  <si>
    <t>S</t>
    <phoneticPr fontId="2"/>
  </si>
  <si>
    <t>F</t>
    <phoneticPr fontId="2"/>
  </si>
  <si>
    <t>2015年2月21日(土）　　　　　　　　　　　　　　　　　　　　　　１５－５－１５</t>
    <rPh sb="4" eb="5">
      <t>ネン</t>
    </rPh>
    <rPh sb="6" eb="7">
      <t>ガツ</t>
    </rPh>
    <rPh sb="9" eb="10">
      <t>ニチ</t>
    </rPh>
    <rPh sb="11" eb="12">
      <t>ド</t>
    </rPh>
    <phoneticPr fontId="2"/>
  </si>
  <si>
    <t>ひまわりリーグ　U-11　 2015　予選リーグ</t>
    <rPh sb="19" eb="21">
      <t>ヨセン</t>
    </rPh>
    <phoneticPr fontId="2"/>
  </si>
  <si>
    <t>Aコート</t>
    <phoneticPr fontId="2"/>
  </si>
  <si>
    <t>Bコート</t>
    <phoneticPr fontId="2"/>
  </si>
  <si>
    <t>2015年2月22日(日）　　　　　　　　　　　　　　　　　　　　　　１５－５－１５</t>
    <rPh sb="4" eb="5">
      <t>ネン</t>
    </rPh>
    <rPh sb="6" eb="7">
      <t>ガツ</t>
    </rPh>
    <rPh sb="9" eb="10">
      <t>ニチ</t>
    </rPh>
    <rPh sb="11" eb="12">
      <t>ニチ</t>
    </rPh>
    <phoneticPr fontId="2"/>
  </si>
  <si>
    <t>＊審判は当該チームでお願いします（前半：対戦の左側チーム、後半＊対戦の右側チームとする）</t>
    <phoneticPr fontId="2"/>
  </si>
  <si>
    <t>初日試合数</t>
    <rPh sb="0" eb="2">
      <t>ショニチ</t>
    </rPh>
    <rPh sb="2" eb="4">
      <t>シアイ</t>
    </rPh>
    <rPh sb="4" eb="5">
      <t>スウ</t>
    </rPh>
    <phoneticPr fontId="2"/>
  </si>
  <si>
    <t>二日目試合数</t>
    <rPh sb="0" eb="3">
      <t>フツカメ</t>
    </rPh>
    <rPh sb="3" eb="5">
      <t>シアイ</t>
    </rPh>
    <rPh sb="5" eb="6">
      <t>スウ</t>
    </rPh>
    <phoneticPr fontId="2"/>
  </si>
  <si>
    <t>最終日試合数</t>
    <rPh sb="0" eb="3">
      <t>サイシュウビ</t>
    </rPh>
    <rPh sb="3" eb="5">
      <t>シアイ</t>
    </rPh>
    <rPh sb="5" eb="6">
      <t>スウ</t>
    </rPh>
    <phoneticPr fontId="2"/>
  </si>
  <si>
    <t>ひまわりリーグ　U-11　 2015　決勝リーグ</t>
    <rPh sb="19" eb="21">
      <t>ケッショウ</t>
    </rPh>
    <phoneticPr fontId="2"/>
  </si>
  <si>
    <t>H</t>
    <phoneticPr fontId="2"/>
  </si>
  <si>
    <t>M</t>
    <phoneticPr fontId="2"/>
  </si>
  <si>
    <t>W</t>
    <phoneticPr fontId="2"/>
  </si>
  <si>
    <t>R</t>
    <phoneticPr fontId="2"/>
  </si>
  <si>
    <t>ﾘｰｸﾞ</t>
    <phoneticPr fontId="2"/>
  </si>
  <si>
    <t>H</t>
    <phoneticPr fontId="2"/>
  </si>
  <si>
    <t>予選リーグ</t>
    <rPh sb="0" eb="2">
      <t>ヨセン</t>
    </rPh>
    <phoneticPr fontId="2"/>
  </si>
  <si>
    <t>ひまわりリーグ　U-11　2015　大会組合せ</t>
    <rPh sb="18" eb="20">
      <t>タイカイ</t>
    </rPh>
    <rPh sb="20" eb="22">
      <t>クミアワ</t>
    </rPh>
    <phoneticPr fontId="2"/>
  </si>
  <si>
    <t>決勝リーグ</t>
    <rPh sb="0" eb="2">
      <t>ケッショウ</t>
    </rPh>
    <phoneticPr fontId="2"/>
  </si>
  <si>
    <t>【2月28日】</t>
    <rPh sb="2" eb="3">
      <t>ガツ</t>
    </rPh>
    <rPh sb="5" eb="6">
      <t>ニチ</t>
    </rPh>
    <phoneticPr fontId="2"/>
  </si>
  <si>
    <t>MA　ﾘｰｸﾞ</t>
    <phoneticPr fontId="2"/>
  </si>
  <si>
    <t>WA　ﾘｰｸﾞ</t>
    <phoneticPr fontId="2"/>
  </si>
  <si>
    <t>♕</t>
    <phoneticPr fontId="2"/>
  </si>
  <si>
    <t>HI</t>
    <phoneticPr fontId="2"/>
  </si>
  <si>
    <t>MA</t>
    <phoneticPr fontId="2"/>
  </si>
  <si>
    <t>ひまわりリーグ　Ｕ－１１　2015　　決勝リーグ表</t>
    <rPh sb="19" eb="21">
      <t>ケッショウ</t>
    </rPh>
    <rPh sb="24" eb="25">
      <t>ヒョウ</t>
    </rPh>
    <phoneticPr fontId="2"/>
  </si>
  <si>
    <t>WA</t>
    <phoneticPr fontId="2"/>
  </si>
  <si>
    <t>RI</t>
    <phoneticPr fontId="2"/>
  </si>
  <si>
    <t xml:space="preserve">              駐車場の混雑が予想されますので出来るだけ乗りあわせでご来場ください。</t>
    <rPh sb="14" eb="17">
      <t>チュウシャジョウ</t>
    </rPh>
    <rPh sb="18" eb="20">
      <t>コンザツ</t>
    </rPh>
    <rPh sb="21" eb="23">
      <t>ヨソウ</t>
    </rPh>
    <rPh sb="29" eb="31">
      <t>デキ</t>
    </rPh>
    <rPh sb="34" eb="35">
      <t>ノ</t>
    </rPh>
    <rPh sb="41" eb="43">
      <t>ライジョウ</t>
    </rPh>
    <phoneticPr fontId="2"/>
  </si>
  <si>
    <r>
      <t>Ｐ３（第３駐車場）・・・３０台収容</t>
    </r>
    <r>
      <rPr>
        <sz val="11"/>
        <rFont val="ＭＳ Ｐゴシック"/>
        <family val="3"/>
        <charset val="128"/>
      </rPr>
      <t>　使用できません。</t>
    </r>
    <rPh sb="3" eb="4">
      <t>ダイ</t>
    </rPh>
    <rPh sb="5" eb="8">
      <t>チュウシャジョウ</t>
    </rPh>
    <rPh sb="14" eb="15">
      <t>ダイ</t>
    </rPh>
    <rPh sb="15" eb="17">
      <t>シュウヨウ</t>
    </rPh>
    <rPh sb="18" eb="20">
      <t>シヨウ</t>
    </rPh>
    <phoneticPr fontId="2"/>
  </si>
  <si>
    <t>S1</t>
    <phoneticPr fontId="2"/>
  </si>
  <si>
    <t>F1</t>
    <phoneticPr fontId="2"/>
  </si>
  <si>
    <t>F2</t>
    <phoneticPr fontId="2"/>
  </si>
  <si>
    <t>S2</t>
    <phoneticPr fontId="2"/>
  </si>
  <si>
    <t>S2</t>
    <phoneticPr fontId="2"/>
  </si>
  <si>
    <t>S2</t>
    <phoneticPr fontId="2"/>
  </si>
  <si>
    <t>S1</t>
    <phoneticPr fontId="2"/>
  </si>
  <si>
    <t>♕</t>
    <phoneticPr fontId="2"/>
  </si>
  <si>
    <t>ひまわりリーグ　Ｕ－１１　2015　　初日リーグ表</t>
    <rPh sb="19" eb="21">
      <t>ショニチ</t>
    </rPh>
    <rPh sb="24" eb="25">
      <t>ヒョウ</t>
    </rPh>
    <phoneticPr fontId="2"/>
  </si>
  <si>
    <t>Sun１</t>
    <phoneticPr fontId="2"/>
  </si>
  <si>
    <t>Sun２</t>
    <phoneticPr fontId="2"/>
  </si>
  <si>
    <t>Sun３</t>
    <phoneticPr fontId="2"/>
  </si>
  <si>
    <t>Sun４</t>
    <phoneticPr fontId="2"/>
  </si>
  <si>
    <t>♕</t>
    <phoneticPr fontId="2"/>
  </si>
  <si>
    <t>Flower１</t>
    <phoneticPr fontId="2"/>
  </si>
  <si>
    <t>Flower２</t>
    <phoneticPr fontId="2"/>
  </si>
  <si>
    <t>Flower３</t>
    <phoneticPr fontId="2"/>
  </si>
  <si>
    <t>Flower４</t>
    <phoneticPr fontId="2"/>
  </si>
  <si>
    <t>ひまわりリーグ　Ｕ－１１　2015　　２日目リーグ表</t>
    <rPh sb="19" eb="22">
      <t>フツカメ</t>
    </rPh>
    <rPh sb="25" eb="26">
      <t>ヒョウ</t>
    </rPh>
    <phoneticPr fontId="2"/>
  </si>
  <si>
    <t>S1</t>
    <phoneticPr fontId="2"/>
  </si>
  <si>
    <t>S2</t>
    <phoneticPr fontId="2"/>
  </si>
  <si>
    <t>S3</t>
    <phoneticPr fontId="2"/>
  </si>
  <si>
    <t>S4</t>
    <phoneticPr fontId="2"/>
  </si>
  <si>
    <t>F1</t>
    <phoneticPr fontId="2"/>
  </si>
  <si>
    <t>F2</t>
    <phoneticPr fontId="2"/>
  </si>
  <si>
    <t>F3</t>
    <phoneticPr fontId="2"/>
  </si>
  <si>
    <t>F4</t>
    <phoneticPr fontId="2"/>
  </si>
  <si>
    <t>予選１位</t>
    <rPh sb="0" eb="2">
      <t>ヨセン</t>
    </rPh>
    <rPh sb="3" eb="4">
      <t>イ</t>
    </rPh>
    <phoneticPr fontId="2"/>
  </si>
  <si>
    <t>予選２位</t>
    <rPh sb="0" eb="2">
      <t>ヨセン</t>
    </rPh>
    <rPh sb="3" eb="4">
      <t>イ</t>
    </rPh>
    <phoneticPr fontId="2"/>
  </si>
  <si>
    <t>予選３位</t>
    <rPh sb="0" eb="2">
      <t>ヨセン</t>
    </rPh>
    <rPh sb="3" eb="4">
      <t>イ</t>
    </rPh>
    <phoneticPr fontId="2"/>
  </si>
  <si>
    <t>予選４位</t>
    <rPh sb="0" eb="2">
      <t>ヨセン</t>
    </rPh>
    <rPh sb="3" eb="4">
      <t>イ</t>
    </rPh>
    <phoneticPr fontId="2"/>
  </si>
  <si>
    <t>予選５位</t>
    <rPh sb="0" eb="2">
      <t>ヨセン</t>
    </rPh>
    <rPh sb="3" eb="4">
      <t>イ</t>
    </rPh>
    <phoneticPr fontId="2"/>
  </si>
  <si>
    <t>予選６位</t>
    <rPh sb="0" eb="2">
      <t>ヨセン</t>
    </rPh>
    <rPh sb="3" eb="4">
      <t>イ</t>
    </rPh>
    <phoneticPr fontId="2"/>
  </si>
  <si>
    <t>予選７位</t>
    <rPh sb="0" eb="2">
      <t>ヨセン</t>
    </rPh>
    <rPh sb="3" eb="4">
      <t>イ</t>
    </rPh>
    <phoneticPr fontId="2"/>
  </si>
  <si>
    <t>予選８位</t>
    <rPh sb="0" eb="2">
      <t>ヨセン</t>
    </rPh>
    <rPh sb="3" eb="4">
      <t>イ</t>
    </rPh>
    <phoneticPr fontId="2"/>
  </si>
  <si>
    <t>予選９位</t>
    <rPh sb="0" eb="2">
      <t>ヨセン</t>
    </rPh>
    <rPh sb="3" eb="4">
      <t>イ</t>
    </rPh>
    <phoneticPr fontId="2"/>
  </si>
  <si>
    <t>予選１０位</t>
    <rPh sb="0" eb="2">
      <t>ヨセン</t>
    </rPh>
    <rPh sb="4" eb="5">
      <t>イ</t>
    </rPh>
    <phoneticPr fontId="2"/>
  </si>
  <si>
    <t>予選１１位</t>
    <rPh sb="0" eb="2">
      <t>ヨセン</t>
    </rPh>
    <rPh sb="4" eb="5">
      <t>イ</t>
    </rPh>
    <phoneticPr fontId="2"/>
  </si>
  <si>
    <t>予選１２位</t>
    <rPh sb="0" eb="2">
      <t>ヨセン</t>
    </rPh>
    <rPh sb="4" eb="5">
      <t>イ</t>
    </rPh>
    <phoneticPr fontId="2"/>
  </si>
  <si>
    <t>予選１３位</t>
    <rPh sb="0" eb="2">
      <t>ヨセン</t>
    </rPh>
    <rPh sb="4" eb="5">
      <t>イ</t>
    </rPh>
    <phoneticPr fontId="2"/>
  </si>
  <si>
    <t>予選１４位</t>
    <rPh sb="0" eb="2">
      <t>ヨセン</t>
    </rPh>
    <rPh sb="4" eb="5">
      <t>イ</t>
    </rPh>
    <phoneticPr fontId="2"/>
  </si>
  <si>
    <t>予選１５位</t>
    <rPh sb="0" eb="2">
      <t>ヨセン</t>
    </rPh>
    <rPh sb="4" eb="5">
      <t>イ</t>
    </rPh>
    <phoneticPr fontId="2"/>
  </si>
  <si>
    <t>予選１６位</t>
    <rPh sb="0" eb="2">
      <t>ヨセン</t>
    </rPh>
    <rPh sb="4" eb="5">
      <t>イ</t>
    </rPh>
    <phoneticPr fontId="2"/>
  </si>
  <si>
    <t>【2月22日】</t>
    <rPh sb="2" eb="3">
      <t>ガツ</t>
    </rPh>
    <rPh sb="5" eb="6">
      <t>ニチ</t>
    </rPh>
    <phoneticPr fontId="2"/>
  </si>
  <si>
    <t>参加16ﾁｰﾑを4ﾘｰｸﾞに分け　１日3試合　2日間で6試合のﾘｰｸﾞ結果集計で順位をつける</t>
    <rPh sb="0" eb="2">
      <t>サンカ</t>
    </rPh>
    <rPh sb="14" eb="15">
      <t>ワ</t>
    </rPh>
    <rPh sb="17" eb="19">
      <t>イチニチ</t>
    </rPh>
    <rPh sb="20" eb="22">
      <t>シアイ</t>
    </rPh>
    <rPh sb="24" eb="26">
      <t>カカン</t>
    </rPh>
    <rPh sb="28" eb="30">
      <t>シアイ</t>
    </rPh>
    <rPh sb="35" eb="37">
      <t>ケッカ</t>
    </rPh>
    <rPh sb="37" eb="39">
      <t>シュウケイ</t>
    </rPh>
    <rPh sb="40" eb="42">
      <t>ジュンイ</t>
    </rPh>
    <phoneticPr fontId="2"/>
  </si>
  <si>
    <t>【2月21日】</t>
    <rPh sb="2" eb="3">
      <t>ガツ</t>
    </rPh>
    <rPh sb="5" eb="6">
      <t>ニチ</t>
    </rPh>
    <phoneticPr fontId="2"/>
  </si>
  <si>
    <t>Sun　リーグ</t>
    <phoneticPr fontId="2"/>
  </si>
  <si>
    <t>S１　リーグ</t>
    <phoneticPr fontId="2"/>
  </si>
  <si>
    <t>S２　リーグ</t>
    <phoneticPr fontId="2"/>
  </si>
  <si>
    <t>S３　リーグ</t>
    <phoneticPr fontId="2"/>
  </si>
  <si>
    <t>S４　リーグ</t>
    <phoneticPr fontId="2"/>
  </si>
  <si>
    <t>S1ﾘｰｸﾞ</t>
    <phoneticPr fontId="2"/>
  </si>
  <si>
    <t>S2ﾘｰｸﾞ</t>
    <phoneticPr fontId="2"/>
  </si>
  <si>
    <t>S3　ﾘｰｸﾞ</t>
    <phoneticPr fontId="2"/>
  </si>
  <si>
    <t>S4ﾘｰｸﾞ</t>
    <phoneticPr fontId="2"/>
  </si>
  <si>
    <t>Flower　リーグ</t>
    <phoneticPr fontId="2"/>
  </si>
  <si>
    <t>F１　リーグ</t>
    <phoneticPr fontId="2"/>
  </si>
  <si>
    <t>F２　リーグ</t>
    <phoneticPr fontId="2"/>
  </si>
  <si>
    <t>F３　リーグ</t>
    <phoneticPr fontId="2"/>
  </si>
  <si>
    <t>F４　リーグ</t>
    <phoneticPr fontId="2"/>
  </si>
  <si>
    <t>22日、23日の試合結果により、近似等質のグループ分けとする（勝ち点制　勝ち：３点　引分：１点　負：０点、得失点、総得点、対戦結果の順とする）</t>
    <phoneticPr fontId="2"/>
  </si>
  <si>
    <t>HI　ﾘｰｸﾞ</t>
    <phoneticPr fontId="2"/>
  </si>
  <si>
    <t>MA　ﾘｰｸﾞ</t>
    <phoneticPr fontId="2"/>
  </si>
  <si>
    <t>WA　ﾘｰｸﾞ</t>
    <phoneticPr fontId="2"/>
  </si>
  <si>
    <t>RI　ﾘｰｸﾞ</t>
    <phoneticPr fontId="2"/>
  </si>
  <si>
    <t>HIMAWARI　ﾘｰｸﾞ</t>
    <phoneticPr fontId="2"/>
  </si>
  <si>
    <t>HI　ﾘｰｸﾞ</t>
    <phoneticPr fontId="2"/>
  </si>
  <si>
    <t>RI　ﾘｰｸﾞ</t>
    <phoneticPr fontId="2"/>
  </si>
  <si>
    <t>F1ﾘｰｸﾞ</t>
    <phoneticPr fontId="2"/>
  </si>
  <si>
    <t>F3　ﾘｰｸﾞ</t>
    <phoneticPr fontId="2"/>
  </si>
  <si>
    <t>F2ﾘｰｸﾞ</t>
    <phoneticPr fontId="2"/>
  </si>
  <si>
    <t>F4ﾘｰｸﾞ</t>
    <phoneticPr fontId="2"/>
  </si>
  <si>
    <r>
      <t>　　　　旭</t>
    </r>
    <r>
      <rPr>
        <sz val="12"/>
        <rFont val="Century"/>
        <family val="1"/>
      </rPr>
      <t>FC</t>
    </r>
    <r>
      <rPr>
        <sz val="12"/>
        <rFont val="ＭＳ 明朝"/>
        <family val="1"/>
        <charset val="128"/>
      </rPr>
      <t>ジュニア　代表</t>
    </r>
    <rPh sb="12" eb="14">
      <t>ダイヒョウ</t>
    </rPh>
    <phoneticPr fontId="2"/>
  </si>
  <si>
    <t>○</t>
    <phoneticPr fontId="2"/>
  </si>
  <si>
    <t>△</t>
    <phoneticPr fontId="2"/>
  </si>
  <si>
    <t>●</t>
    <phoneticPr fontId="2"/>
  </si>
  <si>
    <t>○</t>
  </si>
  <si>
    <t>初日</t>
    <rPh sb="0" eb="2">
      <t>ショニチ</t>
    </rPh>
    <phoneticPr fontId="2"/>
  </si>
  <si>
    <t>２日目</t>
    <rPh sb="1" eb="3">
      <t>カメ</t>
    </rPh>
    <phoneticPr fontId="2"/>
  </si>
  <si>
    <t>集計</t>
    <rPh sb="0" eb="2">
      <t>シュウケイ</t>
    </rPh>
    <phoneticPr fontId="2"/>
  </si>
  <si>
    <t>M.SERIO FC</t>
    <phoneticPr fontId="2"/>
  </si>
  <si>
    <t>欠場</t>
    <rPh sb="0" eb="2">
      <t>ケツジョウ</t>
    </rPh>
    <phoneticPr fontId="2"/>
  </si>
  <si>
    <t>繰上順</t>
    <rPh sb="0" eb="2">
      <t>クリアゲ</t>
    </rPh>
    <rPh sb="2" eb="3">
      <t>ジュン</t>
    </rPh>
    <phoneticPr fontId="2"/>
  </si>
  <si>
    <t>小野トレ U-10</t>
    <rPh sb="0" eb="2">
      <t>オノ</t>
    </rPh>
    <phoneticPr fontId="2"/>
  </si>
  <si>
    <t>2015年2月28日(土）　　　　　　　　　　　　　　　　　　　　　　１５－５－１５</t>
    <rPh sb="4" eb="5">
      <t>ネン</t>
    </rPh>
    <rPh sb="6" eb="7">
      <t>ガツ</t>
    </rPh>
    <rPh sb="9" eb="10">
      <t>ニチ</t>
    </rPh>
    <rPh sb="11" eb="12">
      <t>ド</t>
    </rPh>
    <phoneticPr fontId="2"/>
  </si>
  <si>
    <t>旭FCｊr　A</t>
    <rPh sb="0" eb="1">
      <t>アサヒ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</si>
</sst>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4">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9"/>
      <name val="ＭＳ Ｐゴシック"/>
      <family val="3"/>
      <charset val="128"/>
    </font>
    <font>
      <u/>
      <sz val="11"/>
      <color indexed="12"/>
      <name val="ＭＳ Ｐゴシック"/>
      <family val="3"/>
      <charset val="128"/>
    </font>
    <font>
      <b/>
      <u/>
      <sz val="11"/>
      <name val="ＭＳ Ｐゴシック"/>
      <family val="3"/>
      <charset val="128"/>
    </font>
    <font>
      <u/>
      <sz val="11"/>
      <name val="ＭＳ Ｐゴシック"/>
      <family val="3"/>
      <charset val="128"/>
    </font>
    <font>
      <sz val="12"/>
      <name val="ＭＳ Ｐゴシック"/>
      <family val="3"/>
      <charset val="128"/>
    </font>
    <font>
      <sz val="12"/>
      <name val="HGۺ޼M-PRO"/>
      <family val="2"/>
    </font>
    <font>
      <sz val="18"/>
      <name val="ＭＳ Ｐゴシック"/>
      <family val="3"/>
      <charset val="128"/>
    </font>
    <font>
      <b/>
      <sz val="11"/>
      <color indexed="10"/>
      <name val="ＭＳ Ｐゴシック"/>
      <family val="3"/>
      <charset val="128"/>
    </font>
    <font>
      <b/>
      <u/>
      <sz val="12"/>
      <color indexed="12"/>
      <name val="ＭＳ Ｐゴシック"/>
      <family val="3"/>
      <charset val="128"/>
    </font>
    <font>
      <sz val="18"/>
      <name val="ＭＳ 明朝"/>
      <family val="1"/>
      <charset val="128"/>
    </font>
    <font>
      <sz val="18"/>
      <name val="Century"/>
      <family val="1"/>
    </font>
    <font>
      <sz val="12"/>
      <name val="ＭＳ 明朝"/>
      <family val="1"/>
      <charset val="128"/>
    </font>
    <font>
      <sz val="12"/>
      <name val="Century"/>
      <family val="1"/>
    </font>
    <font>
      <b/>
      <sz val="20"/>
      <name val="ＭＳ Ｐゴシック"/>
      <family val="3"/>
      <charset val="128"/>
    </font>
    <font>
      <b/>
      <sz val="18"/>
      <name val="ＭＳ Ｐゴシック"/>
      <family val="3"/>
      <charset val="128"/>
    </font>
    <font>
      <sz val="16"/>
      <name val="ＭＳ Ｐゴシック"/>
      <family val="3"/>
      <charset val="128"/>
    </font>
    <font>
      <sz val="11"/>
      <color indexed="8"/>
      <name val="ＭＳ Ｐゴシック"/>
      <family val="3"/>
      <charset val="128"/>
    </font>
    <font>
      <u/>
      <sz val="16"/>
      <color indexed="8"/>
      <name val="ＭＳ Ｐゴシック"/>
      <family val="3"/>
      <charset val="128"/>
    </font>
    <font>
      <sz val="16"/>
      <color indexed="8"/>
      <name val="ＭＳ Ｐゴシック"/>
      <family val="3"/>
      <charset val="128"/>
    </font>
    <font>
      <b/>
      <u/>
      <sz val="14"/>
      <color indexed="12"/>
      <name val="ＭＳ Ｐゴシック"/>
      <family val="3"/>
      <charset val="128"/>
    </font>
    <font>
      <b/>
      <sz val="16"/>
      <name val="ＭＳ Ｐゴシック"/>
      <family val="3"/>
      <charset val="128"/>
    </font>
    <font>
      <b/>
      <sz val="12"/>
      <name val="ＭＳ Ｐゴシック"/>
      <family val="3"/>
      <charset val="128"/>
    </font>
    <font>
      <sz val="10"/>
      <name val="ＭＳ 明朝"/>
      <family val="1"/>
      <charset val="128"/>
    </font>
    <font>
      <sz val="10"/>
      <name val="ＭＳ Ｐゴシック"/>
      <family val="3"/>
      <charset val="128"/>
    </font>
    <font>
      <sz val="8"/>
      <name val="ＭＳ Ｐゴシック"/>
      <family val="3"/>
      <charset val="128"/>
    </font>
    <font>
      <b/>
      <sz val="36"/>
      <name val="ＭＳ Ｐゴシック"/>
      <family val="3"/>
      <charset val="128"/>
    </font>
    <font>
      <strike/>
      <sz val="11"/>
      <name val="ＭＳ Ｐゴシック"/>
      <family val="3"/>
      <charset val="128"/>
    </font>
    <font>
      <b/>
      <sz val="1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
      <patternFill patternType="solid">
        <fgColor indexed="49"/>
        <bgColor indexed="64"/>
      </patternFill>
    </fill>
    <fill>
      <patternFill patternType="solid">
        <fgColor indexed="48"/>
        <bgColor indexed="64"/>
      </patternFill>
    </fill>
    <fill>
      <patternFill patternType="solid">
        <fgColor indexed="57"/>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s>
  <cellStyleXfs count="19">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0" fontId="22" fillId="0" borderId="0">
      <alignment vertical="center"/>
    </xf>
    <xf numFmtId="0" fontId="1" fillId="0" borderId="0"/>
    <xf numFmtId="0" fontId="22"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6">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Fill="1">
      <alignment vertical="center"/>
    </xf>
    <xf numFmtId="0" fontId="0" fillId="0" borderId="0" xfId="0" applyFill="1" applyBorder="1">
      <alignment vertical="center"/>
    </xf>
    <xf numFmtId="0" fontId="0" fillId="0" borderId="0" xfId="0" applyFill="1" applyBorder="1" applyAlignment="1">
      <alignment vertical="center"/>
    </xf>
    <xf numFmtId="56" fontId="0" fillId="0" borderId="0" xfId="0" applyNumberFormat="1">
      <alignment vertical="center"/>
    </xf>
    <xf numFmtId="56" fontId="0" fillId="0" borderId="0" xfId="0" applyNumberFormat="1" applyAlignment="1">
      <alignment horizontal="center" vertical="center"/>
    </xf>
    <xf numFmtId="0" fontId="0" fillId="0" borderId="0" xfId="0" applyAlignment="1">
      <alignment horizontal="left" vertical="center"/>
    </xf>
    <xf numFmtId="0" fontId="4" fillId="0" borderId="0" xfId="0" applyFont="1">
      <alignment vertical="center"/>
    </xf>
    <xf numFmtId="0" fontId="7" fillId="0" borderId="0" xfId="1" applyAlignment="1" applyProtection="1">
      <alignment vertical="center"/>
    </xf>
    <xf numFmtId="0" fontId="12" fillId="0" borderId="0" xfId="0" applyFont="1">
      <alignment vertical="center"/>
    </xf>
    <xf numFmtId="0" fontId="14" fillId="0" borderId="0" xfId="1" applyFont="1" applyAlignment="1" applyProtection="1">
      <alignment vertical="center"/>
    </xf>
    <xf numFmtId="0" fontId="13" fillId="0" borderId="0" xfId="0" applyFont="1" applyAlignment="1">
      <alignment vertical="center" wrapText="1"/>
    </xf>
    <xf numFmtId="0" fontId="17" fillId="0" borderId="0" xfId="0" applyFont="1" applyAlignment="1">
      <alignment vertical="center" wrapText="1"/>
    </xf>
    <xf numFmtId="0" fontId="15" fillId="0" borderId="0" xfId="0" applyFont="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0" fillId="0" borderId="0" xfId="18" applyFont="1" applyFill="1" applyAlignment="1">
      <alignment horizontal="centerContinuous" vertical="center"/>
    </xf>
    <xf numFmtId="0" fontId="1" fillId="0" borderId="0" xfId="18" applyFill="1"/>
    <xf numFmtId="0" fontId="1" fillId="0" borderId="0" xfId="18" applyFill="1" applyBorder="1" applyAlignment="1">
      <alignment horizontal="center" vertical="center"/>
    </xf>
    <xf numFmtId="0" fontId="1" fillId="0" borderId="0" xfId="18" applyFill="1" applyBorder="1"/>
    <xf numFmtId="0" fontId="0" fillId="0" borderId="0" xfId="0" applyFont="1" applyFill="1">
      <alignment vertical="center"/>
    </xf>
    <xf numFmtId="0" fontId="1" fillId="0" borderId="0" xfId="18" applyFont="1" applyFill="1" applyBorder="1"/>
    <xf numFmtId="0" fontId="0" fillId="0" borderId="0" xfId="0" applyAlignment="1">
      <alignment vertical="center" shrinkToFit="1"/>
    </xf>
    <xf numFmtId="0" fontId="0" fillId="0" borderId="0" xfId="0" applyFont="1">
      <alignment vertical="center"/>
    </xf>
    <xf numFmtId="0" fontId="0" fillId="0" borderId="0" xfId="0" applyBorder="1" applyAlignment="1">
      <alignment horizontal="center" vertical="center" shrinkToFit="1"/>
    </xf>
    <xf numFmtId="0" fontId="1" fillId="0" borderId="0" xfId="4" applyFont="1" applyFill="1" applyBorder="1" applyAlignment="1">
      <alignment vertical="center"/>
    </xf>
    <xf numFmtId="0" fontId="0" fillId="0" borderId="1" xfId="0" applyBorder="1">
      <alignment vertical="center"/>
    </xf>
    <xf numFmtId="0" fontId="23" fillId="0" borderId="0" xfId="5" applyFont="1" applyBorder="1">
      <alignment vertical="center"/>
    </xf>
    <xf numFmtId="0" fontId="24" fillId="0" borderId="0" xfId="5" applyFont="1" applyBorder="1">
      <alignment vertical="center"/>
    </xf>
    <xf numFmtId="0" fontId="3" fillId="0" borderId="0" xfId="0" applyFont="1" applyBorder="1" applyAlignment="1"/>
    <xf numFmtId="0" fontId="3" fillId="0" borderId="0" xfId="0" applyFont="1" applyAlignment="1"/>
    <xf numFmtId="0" fontId="0" fillId="0" borderId="0" xfId="0" applyAlignment="1"/>
    <xf numFmtId="0" fontId="22" fillId="0" borderId="0" xfId="5" applyBorder="1">
      <alignment vertical="center"/>
    </xf>
    <xf numFmtId="0" fontId="25" fillId="0" borderId="0" xfId="1" applyFont="1" applyBorder="1" applyAlignment="1" applyProtection="1">
      <alignment vertical="center"/>
    </xf>
    <xf numFmtId="0" fontId="4" fillId="0" borderId="0" xfId="0" applyFont="1" applyAlignment="1"/>
    <xf numFmtId="0" fontId="3" fillId="0" borderId="2" xfId="0" applyFont="1" applyBorder="1" applyAlignment="1"/>
    <xf numFmtId="0" fontId="4" fillId="0" borderId="2" xfId="0" applyFont="1" applyBorder="1" applyAlignment="1"/>
    <xf numFmtId="0" fontId="3" fillId="0" borderId="3" xfId="0" applyFont="1" applyBorder="1" applyAlignment="1"/>
    <xf numFmtId="0" fontId="3" fillId="0" borderId="4" xfId="0" applyFont="1" applyBorder="1" applyAlignment="1"/>
    <xf numFmtId="56" fontId="26" fillId="0" borderId="4" xfId="0" applyNumberFormat="1" applyFont="1" applyBorder="1" applyAlignment="1"/>
    <xf numFmtId="0" fontId="26" fillId="0" borderId="4" xfId="0" applyFont="1" applyBorder="1" applyAlignment="1"/>
    <xf numFmtId="0" fontId="3" fillId="0" borderId="5" xfId="0" applyFont="1" applyBorder="1" applyAlignment="1"/>
    <xf numFmtId="0" fontId="26" fillId="0" borderId="3" xfId="0" applyFont="1" applyBorder="1" applyAlignment="1"/>
    <xf numFmtId="0" fontId="27" fillId="0" borderId="0" xfId="0" applyFont="1" applyAlignment="1"/>
    <xf numFmtId="0" fontId="4" fillId="0" borderId="0" xfId="0" applyFont="1" applyAlignment="1">
      <alignment horizontal="center" vertical="center" shrinkToFit="1"/>
    </xf>
    <xf numFmtId="0" fontId="29" fillId="0" borderId="0" xfId="0" applyFont="1">
      <alignment vertical="center"/>
    </xf>
    <xf numFmtId="0" fontId="0" fillId="0" borderId="0" xfId="4" applyFont="1" applyFill="1" applyBorder="1" applyAlignment="1">
      <alignment vertical="center"/>
    </xf>
    <xf numFmtId="56" fontId="0" fillId="0" borderId="0" xfId="0" applyNumberFormat="1" applyFill="1" applyAlignment="1">
      <alignment horizontal="center" vertical="center"/>
    </xf>
    <xf numFmtId="0" fontId="29" fillId="0" borderId="0" xfId="0" applyFont="1" applyFill="1" applyBorder="1">
      <alignment vertical="center"/>
    </xf>
    <xf numFmtId="0" fontId="29" fillId="0" borderId="0" xfId="0" applyFont="1" applyFill="1">
      <alignment vertical="center"/>
    </xf>
    <xf numFmtId="0" fontId="0" fillId="0" borderId="0" xfId="0" applyFill="1" applyAlignment="1">
      <alignment horizontal="center" vertical="center"/>
    </xf>
    <xf numFmtId="0" fontId="30" fillId="0" borderId="0" xfId="0" applyFont="1" applyBorder="1">
      <alignment vertical="center"/>
    </xf>
    <xf numFmtId="0" fontId="30" fillId="0" borderId="0" xfId="0" applyFont="1">
      <alignment vertical="center"/>
    </xf>
    <xf numFmtId="56" fontId="30" fillId="0" borderId="0" xfId="0" applyNumberFormat="1" applyFont="1" applyAlignment="1">
      <alignment horizontal="center" vertical="center"/>
    </xf>
    <xf numFmtId="0" fontId="2" fillId="0" borderId="1" xfId="18" applyFont="1" applyFill="1" applyBorder="1" applyAlignment="1">
      <alignment horizontal="center" vertical="center" shrinkToFit="1"/>
    </xf>
    <xf numFmtId="0" fontId="6" fillId="0" borderId="1" xfId="18" applyFont="1" applyFill="1" applyBorder="1" applyAlignment="1">
      <alignment horizontal="center" vertical="center" shrinkToFit="1"/>
    </xf>
    <xf numFmtId="0" fontId="5" fillId="0" borderId="1" xfId="0" applyFont="1" applyFill="1" applyBorder="1" applyAlignment="1">
      <alignment horizontal="center" vertical="center"/>
    </xf>
    <xf numFmtId="0" fontId="10" fillId="0" borderId="6" xfId="18" applyFont="1" applyFill="1" applyBorder="1" applyAlignment="1">
      <alignment horizontal="center" vertical="center" shrinkToFit="1"/>
    </xf>
    <xf numFmtId="0" fontId="10" fillId="0" borderId="1" xfId="18" applyFont="1" applyFill="1" applyBorder="1" applyAlignment="1">
      <alignment horizontal="center" vertical="center" shrinkToFit="1"/>
    </xf>
    <xf numFmtId="0" fontId="29" fillId="0" borderId="1" xfId="0" applyFont="1" applyFill="1" applyBorder="1" applyAlignment="1">
      <alignment horizontal="center" vertical="center"/>
    </xf>
    <xf numFmtId="0" fontId="29" fillId="0" borderId="1" xfId="18" applyFont="1" applyFill="1" applyBorder="1" applyAlignment="1">
      <alignment horizontal="center" vertical="center" shrinkToFit="1"/>
    </xf>
    <xf numFmtId="0" fontId="19" fillId="0" borderId="0" xfId="0" applyFont="1">
      <alignment vertical="center"/>
    </xf>
    <xf numFmtId="0" fontId="20" fillId="0" borderId="0" xfId="18" applyFont="1" applyAlignment="1">
      <alignment horizontal="center" vertical="center"/>
    </xf>
    <xf numFmtId="0" fontId="27" fillId="0" borderId="0" xfId="18" applyFont="1" applyAlignment="1">
      <alignment horizontal="center" vertical="center"/>
    </xf>
    <xf numFmtId="14" fontId="10" fillId="0" borderId="0" xfId="18" applyNumberFormat="1" applyFont="1" applyAlignment="1">
      <alignment horizontal="left" vertical="center"/>
    </xf>
    <xf numFmtId="0" fontId="5" fillId="0" borderId="0" xfId="0" applyFont="1">
      <alignment vertical="center"/>
    </xf>
    <xf numFmtId="0" fontId="10"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Fill="1" applyBorder="1" applyAlignment="1">
      <alignment horizontal="center" vertical="center" shrinkToFit="1"/>
    </xf>
    <xf numFmtId="0" fontId="5" fillId="0" borderId="8"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0" fontId="21" fillId="0" borderId="1" xfId="0" applyFont="1" applyBorder="1" applyAlignment="1">
      <alignment horizontal="center" vertical="center"/>
    </xf>
    <xf numFmtId="20" fontId="21" fillId="0" borderId="1" xfId="0" applyNumberFormat="1" applyFont="1" applyBorder="1" applyAlignment="1">
      <alignment horizontal="center" vertical="center"/>
    </xf>
    <xf numFmtId="0" fontId="26" fillId="0" borderId="1" xfId="18" applyFont="1" applyFill="1" applyBorder="1" applyAlignment="1">
      <alignment horizontal="center" vertical="center" shrinkToFit="1"/>
    </xf>
    <xf numFmtId="0" fontId="0" fillId="0" borderId="0" xfId="0" applyAlignment="1">
      <alignment vertical="center"/>
    </xf>
    <xf numFmtId="0" fontId="10" fillId="2" borderId="0" xfId="0" applyFont="1" applyFill="1" applyAlignment="1">
      <alignment horizontal="center" vertical="center" wrapText="1"/>
    </xf>
    <xf numFmtId="0" fontId="11" fillId="2" borderId="0" xfId="0" applyFont="1" applyFill="1" applyAlignment="1">
      <alignment horizontal="center" vertical="center" wrapText="1"/>
    </xf>
    <xf numFmtId="0" fontId="13" fillId="0" borderId="0" xfId="0" applyFont="1" applyAlignment="1">
      <alignment horizontal="left" vertical="center" wrapText="1"/>
    </xf>
    <xf numFmtId="0" fontId="5" fillId="0" borderId="1" xfId="0" applyFont="1" applyBorder="1" applyAlignment="1">
      <alignment horizontal="center" vertical="center" shrinkToFit="1"/>
    </xf>
    <xf numFmtId="0" fontId="0" fillId="3" borderId="0" xfId="0" applyFill="1">
      <alignment vertical="center"/>
    </xf>
    <xf numFmtId="0" fontId="0" fillId="4" borderId="0" xfId="0" applyFill="1">
      <alignment vertical="center"/>
    </xf>
    <xf numFmtId="0" fontId="21" fillId="0" borderId="0" xfId="0" applyFont="1" applyBorder="1" applyAlignment="1">
      <alignment horizontal="center" vertical="center"/>
    </xf>
    <xf numFmtId="0" fontId="4" fillId="0" borderId="0" xfId="0" applyFont="1" applyFill="1" applyBorder="1" applyAlignment="1">
      <alignment horizontal="center" vertical="center" shrinkToFit="1"/>
    </xf>
    <xf numFmtId="0" fontId="10" fillId="0" borderId="0" xfId="0" applyFont="1" applyBorder="1" applyAlignment="1">
      <alignment horizontal="center" vertical="center" shrinkToFit="1"/>
    </xf>
    <xf numFmtId="0" fontId="5" fillId="0" borderId="0" xfId="0" applyFont="1" applyBorder="1" applyAlignment="1">
      <alignment horizontal="center" vertical="center" shrinkToFit="1"/>
    </xf>
    <xf numFmtId="49" fontId="5" fillId="0" borderId="0"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4" fillId="0" borderId="0" xfId="0" applyFont="1" applyBorder="1" applyAlignment="1">
      <alignment horizontal="center" vertical="center" shrinkToFit="1"/>
    </xf>
    <xf numFmtId="20" fontId="21" fillId="0" borderId="0" xfId="0" applyNumberFormat="1" applyFont="1" applyBorder="1" applyAlignment="1">
      <alignment horizontal="lef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0" fillId="9" borderId="0" xfId="0" applyFill="1">
      <alignment vertical="center"/>
    </xf>
    <xf numFmtId="0" fontId="0" fillId="9" borderId="0" xfId="0" applyFill="1" applyAlignment="1">
      <alignment horizontal="center"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6" borderId="0" xfId="0" applyFill="1" applyAlignment="1">
      <alignment horizontal="center" vertical="center"/>
    </xf>
    <xf numFmtId="0" fontId="1" fillId="0" borderId="1" xfId="18" applyFont="1" applyFill="1" applyBorder="1" applyAlignment="1">
      <alignment horizontal="center" vertical="center" shrinkToFit="1"/>
    </xf>
    <xf numFmtId="0" fontId="29" fillId="0" borderId="6" xfId="18" applyFont="1" applyFill="1" applyBorder="1" applyAlignment="1">
      <alignment horizontal="center" vertical="center" shrinkToFit="1"/>
    </xf>
    <xf numFmtId="0" fontId="5" fillId="0" borderId="6" xfId="0" applyFont="1" applyFill="1" applyBorder="1" applyAlignment="1">
      <alignment horizontal="center" vertical="center"/>
    </xf>
    <xf numFmtId="0" fontId="10" fillId="0" borderId="1" xfId="18" applyFont="1" applyFill="1" applyBorder="1" applyAlignment="1">
      <alignment horizontal="centerContinuous" vertical="center" shrinkToFit="1"/>
    </xf>
    <xf numFmtId="0" fontId="21" fillId="0" borderId="7"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32" fillId="0" borderId="0" xfId="0" applyFont="1">
      <alignment vertical="center"/>
    </xf>
    <xf numFmtId="0" fontId="29" fillId="10" borderId="0" xfId="0" applyFont="1" applyFill="1">
      <alignment vertical="center"/>
    </xf>
    <xf numFmtId="0" fontId="0" fillId="10" borderId="0" xfId="0" applyFill="1">
      <alignment vertical="center"/>
    </xf>
    <xf numFmtId="0" fontId="0" fillId="10" borderId="0" xfId="0" applyFill="1" applyAlignment="1">
      <alignment horizontal="left" vertical="center"/>
    </xf>
    <xf numFmtId="0" fontId="29" fillId="11" borderId="0" xfId="0" applyFont="1" applyFill="1">
      <alignment vertical="center"/>
    </xf>
    <xf numFmtId="0" fontId="0" fillId="11" borderId="0" xfId="0" applyFill="1">
      <alignment vertical="center"/>
    </xf>
    <xf numFmtId="0" fontId="0" fillId="11" borderId="0" xfId="0" applyFill="1" applyAlignment="1">
      <alignment horizontal="left" vertical="center"/>
    </xf>
    <xf numFmtId="0" fontId="29" fillId="12" borderId="0" xfId="0" applyFont="1" applyFill="1">
      <alignment vertical="center"/>
    </xf>
    <xf numFmtId="0" fontId="0" fillId="12" borderId="0" xfId="0" applyFill="1">
      <alignment vertical="center"/>
    </xf>
    <xf numFmtId="0" fontId="29" fillId="13" borderId="0" xfId="0" applyFont="1" applyFill="1">
      <alignment vertical="center"/>
    </xf>
    <xf numFmtId="0" fontId="0" fillId="13" borderId="0" xfId="0" applyFill="1">
      <alignment vertical="center"/>
    </xf>
    <xf numFmtId="0" fontId="0" fillId="12" borderId="0" xfId="0" applyFill="1" applyAlignment="1">
      <alignment horizontal="left" vertical="center"/>
    </xf>
    <xf numFmtId="0" fontId="0" fillId="13" borderId="0" xfId="0" applyFill="1" applyAlignment="1">
      <alignment horizontal="left" vertical="center"/>
    </xf>
    <xf numFmtId="0" fontId="10" fillId="0" borderId="0" xfId="18" applyFont="1" applyFill="1" applyBorder="1" applyAlignment="1">
      <alignment horizontal="center" vertical="center" shrinkToFit="1"/>
    </xf>
    <xf numFmtId="0" fontId="10" fillId="0" borderId="0" xfId="0" applyFont="1">
      <alignment vertical="center"/>
    </xf>
    <xf numFmtId="0" fontId="29" fillId="0" borderId="0" xfId="0" applyFont="1" applyAlignment="1">
      <alignment vertical="center" shrinkToFit="1"/>
    </xf>
    <xf numFmtId="0" fontId="29" fillId="0" borderId="0" xfId="0" applyFont="1" applyAlignment="1">
      <alignment horizontal="right" vertical="center" shrinkToFit="1"/>
    </xf>
    <xf numFmtId="0" fontId="29" fillId="0" borderId="9" xfId="0" applyFont="1" applyBorder="1" applyAlignment="1">
      <alignment vertical="center"/>
    </xf>
    <xf numFmtId="0" fontId="29" fillId="0" borderId="10" xfId="0" applyFont="1" applyBorder="1" applyAlignment="1">
      <alignment vertical="center"/>
    </xf>
    <xf numFmtId="0" fontId="29" fillId="0" borderId="0" xfId="0" applyFont="1" applyAlignment="1">
      <alignment horizontal="left" vertical="center" shrinkToFit="1"/>
    </xf>
    <xf numFmtId="0" fontId="29" fillId="0" borderId="11" xfId="0" applyFont="1" applyBorder="1" applyAlignment="1">
      <alignment vertical="center"/>
    </xf>
    <xf numFmtId="0" fontId="29" fillId="0" borderId="12" xfId="0" applyFont="1" applyBorder="1" applyAlignment="1">
      <alignment vertical="center"/>
    </xf>
    <xf numFmtId="0" fontId="29" fillId="0" borderId="0" xfId="0" applyFont="1" applyBorder="1">
      <alignment vertical="center"/>
    </xf>
    <xf numFmtId="0" fontId="29" fillId="0" borderId="0" xfId="0" applyFont="1" applyBorder="1" applyAlignment="1">
      <alignment vertical="center" shrinkToFit="1"/>
    </xf>
    <xf numFmtId="0" fontId="10" fillId="0" borderId="0" xfId="0" applyFont="1" applyAlignment="1">
      <alignment vertical="center" shrinkToFit="1"/>
    </xf>
    <xf numFmtId="0" fontId="29" fillId="0" borderId="0" xfId="0" applyFont="1" applyFill="1" applyBorder="1" applyAlignment="1">
      <alignment horizontal="center" vertical="center" shrinkToFit="1"/>
    </xf>
    <xf numFmtId="0" fontId="10" fillId="0" borderId="13" xfId="18"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5" fillId="0" borderId="13" xfId="0" applyFont="1" applyFill="1" applyBorder="1" applyAlignment="1">
      <alignment horizontal="center" vertical="center"/>
    </xf>
    <xf numFmtId="0" fontId="29" fillId="0" borderId="2" xfId="18" applyFont="1" applyFill="1" applyBorder="1"/>
    <xf numFmtId="0" fontId="1" fillId="0" borderId="2" xfId="18" applyFill="1" applyBorder="1"/>
    <xf numFmtId="0" fontId="1" fillId="0" borderId="2" xfId="18" applyFont="1" applyFill="1" applyBorder="1"/>
    <xf numFmtId="0" fontId="21"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0" fillId="0" borderId="1" xfId="0" applyBorder="1" applyAlignment="1">
      <alignment vertical="center" shrinkToFit="1"/>
    </xf>
    <xf numFmtId="0" fontId="10" fillId="14" borderId="1" xfId="0" applyFont="1" applyFill="1" applyBorder="1" applyAlignment="1">
      <alignment vertical="center" shrinkToFit="1"/>
    </xf>
    <xf numFmtId="0" fontId="10" fillId="0" borderId="1" xfId="0" applyFont="1" applyFill="1" applyBorder="1" applyAlignment="1">
      <alignment vertical="center" shrinkToFit="1"/>
    </xf>
    <xf numFmtId="0" fontId="10" fillId="14" borderId="1" xfId="18" applyFont="1" applyFill="1" applyBorder="1" applyAlignment="1">
      <alignment horizontal="center" vertical="center" shrinkToFit="1"/>
    </xf>
    <xf numFmtId="0" fontId="10" fillId="14" borderId="1" xfId="18" applyFont="1" applyFill="1" applyBorder="1" applyAlignment="1">
      <alignment horizontal="centerContinuous" vertical="center" shrinkToFit="1"/>
    </xf>
    <xf numFmtId="0" fontId="1" fillId="14" borderId="1" xfId="18" applyFont="1" applyFill="1" applyBorder="1" applyAlignment="1">
      <alignment horizontal="center" vertical="center" shrinkToFit="1"/>
    </xf>
    <xf numFmtId="0" fontId="2" fillId="14" borderId="1" xfId="18" applyFont="1" applyFill="1" applyBorder="1" applyAlignment="1">
      <alignment horizontal="center" vertical="center" shrinkToFit="1"/>
    </xf>
    <xf numFmtId="0" fontId="6" fillId="14" borderId="1" xfId="18" applyFont="1" applyFill="1" applyBorder="1" applyAlignment="1">
      <alignment horizontal="center" vertical="center" shrinkToFit="1"/>
    </xf>
    <xf numFmtId="0" fontId="29" fillId="0" borderId="1" xfId="0" applyFont="1" applyFill="1" applyBorder="1">
      <alignment vertical="center"/>
    </xf>
    <xf numFmtId="0" fontId="29" fillId="0" borderId="13" xfId="18" applyFont="1" applyFill="1" applyBorder="1" applyAlignment="1">
      <alignment horizontal="center" vertical="center" shrinkToFit="1"/>
    </xf>
    <xf numFmtId="0" fontId="29" fillId="0" borderId="0" xfId="18" applyFont="1" applyFill="1" applyBorder="1" applyAlignment="1">
      <alignment horizontal="center" vertical="center" shrinkToFit="1"/>
    </xf>
    <xf numFmtId="0" fontId="0" fillId="0" borderId="0" xfId="0" applyAlignment="1">
      <alignment horizontal="right" vertical="center"/>
    </xf>
    <xf numFmtId="176" fontId="0" fillId="0" borderId="0" xfId="0" applyNumberFormat="1" applyAlignment="1">
      <alignment horizontal="right" vertical="center"/>
    </xf>
    <xf numFmtId="0" fontId="28" fillId="0" borderId="0" xfId="0"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xf>
    <xf numFmtId="0" fontId="17" fillId="0" borderId="0" xfId="0" applyFont="1" applyAlignment="1">
      <alignment horizontal="left" vertical="center" wrapText="1" indent="7"/>
    </xf>
    <xf numFmtId="0" fontId="10" fillId="0" borderId="0" xfId="0" applyFont="1" applyAlignment="1">
      <alignment horizontal="left" vertical="center" indent="1"/>
    </xf>
    <xf numFmtId="0" fontId="28" fillId="0" borderId="0" xfId="0" applyFont="1" applyAlignment="1">
      <alignment vertical="center" wrapText="1"/>
    </xf>
    <xf numFmtId="0" fontId="17" fillId="0" borderId="0" xfId="0" applyFont="1" applyAlignment="1">
      <alignment horizontal="left"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7" fillId="0" borderId="1" xfId="0" applyFont="1" applyBorder="1" applyAlignment="1">
      <alignment horizontal="center" vertical="center"/>
    </xf>
    <xf numFmtId="0" fontId="10" fillId="0" borderId="1" xfId="0" applyFont="1" applyBorder="1" applyAlignment="1">
      <alignment horizontal="center" vertical="center"/>
    </xf>
    <xf numFmtId="0" fontId="29" fillId="0" borderId="0" xfId="0" applyFont="1" applyBorder="1" applyAlignment="1">
      <alignment vertical="center" shrinkToFit="1"/>
    </xf>
    <xf numFmtId="0" fontId="29" fillId="0" borderId="0" xfId="0" applyFont="1" applyAlignment="1">
      <alignment vertical="center" shrinkToFit="1"/>
    </xf>
    <xf numFmtId="0" fontId="4" fillId="0" borderId="0" xfId="0" applyFont="1" applyAlignment="1">
      <alignment horizontal="left" vertical="center" shrinkToFit="1"/>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2" xfId="0" applyFont="1" applyBorder="1" applyAlignment="1">
      <alignment vertical="center" wrapText="1"/>
    </xf>
    <xf numFmtId="0" fontId="33" fillId="0" borderId="1" xfId="0" applyFont="1" applyBorder="1" applyAlignment="1">
      <alignment horizontal="center" vertical="center"/>
    </xf>
    <xf numFmtId="0" fontId="4" fillId="0" borderId="0" xfId="0" applyFont="1" applyBorder="1" applyAlignment="1">
      <alignment horizontal="left" vertical="center" shrinkToFit="1"/>
    </xf>
    <xf numFmtId="0" fontId="27" fillId="0" borderId="6"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29" fillId="0" borderId="1" xfId="0" applyFont="1" applyFill="1" applyBorder="1" applyAlignment="1">
      <alignment horizontal="center" vertical="center" shrinkToFit="1"/>
    </xf>
    <xf numFmtId="0" fontId="4" fillId="0" borderId="0" xfId="0" applyFont="1" applyAlignment="1">
      <alignment horizontal="center" vertical="center" shrinkToFit="1"/>
    </xf>
    <xf numFmtId="0" fontId="0" fillId="0" borderId="0" xfId="0" applyAlignment="1">
      <alignment vertical="center"/>
    </xf>
    <xf numFmtId="0" fontId="31" fillId="0" borderId="0" xfId="18" applyFont="1" applyAlignment="1">
      <alignment horizontal="center" vertical="center"/>
    </xf>
    <xf numFmtId="0" fontId="5" fillId="0" borderId="1" xfId="0" applyFont="1" applyBorder="1" applyAlignment="1">
      <alignment horizontal="center" vertical="center" shrinkToFit="1"/>
    </xf>
    <xf numFmtId="0" fontId="26" fillId="0" borderId="1" xfId="0" applyFont="1" applyBorder="1" applyAlignment="1">
      <alignment horizontal="center" vertical="center"/>
    </xf>
    <xf numFmtId="0" fontId="0" fillId="0" borderId="1" xfId="0" applyBorder="1" applyAlignment="1">
      <alignment horizontal="center" vertical="center"/>
    </xf>
    <xf numFmtId="0" fontId="10" fillId="0" borderId="7" xfId="18" applyFont="1" applyFill="1" applyBorder="1" applyAlignment="1">
      <alignment horizontal="center" vertical="center" shrinkToFit="1"/>
    </xf>
    <xf numFmtId="0" fontId="10" fillId="0" borderId="6" xfId="18" applyFont="1" applyFill="1" applyBorder="1" applyAlignment="1">
      <alignment horizontal="center" vertical="center" shrinkToFit="1"/>
    </xf>
    <xf numFmtId="0" fontId="10" fillId="0" borderId="8" xfId="18" applyFont="1" applyFill="1" applyBorder="1" applyAlignment="1">
      <alignment horizontal="center" vertical="center" shrinkToFit="1"/>
    </xf>
    <xf numFmtId="56" fontId="19" fillId="0" borderId="0" xfId="18" applyNumberFormat="1" applyFont="1" applyFill="1" applyAlignment="1">
      <alignment horizontal="center" vertical="center"/>
    </xf>
    <xf numFmtId="0" fontId="19" fillId="0" borderId="0" xfId="18" applyFont="1" applyFill="1" applyAlignment="1">
      <alignment horizontal="center" vertical="center"/>
    </xf>
    <xf numFmtId="0" fontId="19" fillId="0" borderId="0" xfId="18" applyFont="1" applyFill="1" applyAlignment="1">
      <alignment horizontal="left" vertical="center"/>
    </xf>
    <xf numFmtId="0" fontId="13" fillId="0" borderId="0" xfId="0" applyFont="1" applyAlignment="1">
      <alignment horizontal="left" vertical="center"/>
    </xf>
  </cellXfs>
  <cellStyles count="19">
    <cellStyle name="ハイパーリンク" xfId="1" builtinId="8"/>
    <cellStyle name="標準" xfId="0" builtinId="0"/>
    <cellStyle name="標準 10" xfId="2"/>
    <cellStyle name="標準 11" xfId="3"/>
    <cellStyle name="標準 2" xfId="4"/>
    <cellStyle name="標準 2 2" xfId="5"/>
    <cellStyle name="標準 2 2 2" xfId="6"/>
    <cellStyle name="標準 2 2_第1回旭杯U-12連絡先" xfId="7"/>
    <cellStyle name="標準 3" xfId="8"/>
    <cellStyle name="標準 4" xfId="9"/>
    <cellStyle name="標準 5" xfId="10"/>
    <cellStyle name="標準 5 2" xfId="11"/>
    <cellStyle name="標準 5 3" xfId="12"/>
    <cellStyle name="標準 5 4" xfId="13"/>
    <cellStyle name="標準 6" xfId="14"/>
    <cellStyle name="標準 7" xfId="15"/>
    <cellStyle name="標準 8" xfId="16"/>
    <cellStyle name="標準 9" xfId="17"/>
    <cellStyle name="標準_Sheet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38100</xdr:colOff>
      <xdr:row>14</xdr:row>
      <xdr:rowOff>76200</xdr:rowOff>
    </xdr:from>
    <xdr:to>
      <xdr:col>8</xdr:col>
      <xdr:colOff>438150</xdr:colOff>
      <xdr:row>35</xdr:row>
      <xdr:rowOff>28575</xdr:rowOff>
    </xdr:to>
    <xdr:grpSp>
      <xdr:nvGrpSpPr>
        <xdr:cNvPr id="1564" name="Group 8"/>
        <xdr:cNvGrpSpPr>
          <a:grpSpLocks/>
        </xdr:cNvGrpSpPr>
      </xdr:nvGrpSpPr>
      <xdr:grpSpPr bwMode="auto">
        <a:xfrm>
          <a:off x="1409700" y="2476500"/>
          <a:ext cx="4514850" cy="3552825"/>
          <a:chOff x="148" y="260"/>
          <a:chExt cx="474" cy="373"/>
        </a:xfrm>
      </xdr:grpSpPr>
      <xdr:pic>
        <xdr:nvPicPr>
          <xdr:cNvPr id="1568" name="Picture 3" descr="07_ill_hima02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 y="462"/>
            <a:ext cx="204" cy="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69" name="Picture 4" descr="07_ill_hima04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 y="260"/>
            <a:ext cx="474" cy="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29" name="AutoShape 5"/>
          <xdr:cNvSpPr>
            <a:spLocks noChangeArrowheads="1"/>
          </xdr:cNvSpPr>
        </xdr:nvSpPr>
        <xdr:spPr bwMode="auto">
          <a:xfrm>
            <a:off x="465" y="584"/>
            <a:ext cx="128" cy="40"/>
          </a:xfrm>
          <a:prstGeom prst="roundRect">
            <a:avLst>
              <a:gd name="adj" fmla="val 16667"/>
            </a:avLst>
          </a:prstGeom>
          <a:solidFill>
            <a:srgbClr val="FFCC00"/>
          </a:solidFill>
          <a:ln w="44450">
            <a:solidFill>
              <a:srgbClr val="003300"/>
            </a:solidFill>
            <a:round/>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000000"/>
                </a:solidFill>
                <a:latin typeface="HGPｺﾞｼｯｸM"/>
                <a:ea typeface="HGPｺﾞｼｯｸM"/>
              </a:rPr>
              <a:t>２００３　　　</a:t>
            </a:r>
          </a:p>
        </xdr:txBody>
      </xdr:sp>
    </xdr:grpSp>
    <xdr:clientData/>
  </xdr:twoCellAnchor>
  <xdr:twoCellAnchor>
    <xdr:from>
      <xdr:col>0</xdr:col>
      <xdr:colOff>438150</xdr:colOff>
      <xdr:row>37</xdr:row>
      <xdr:rowOff>152400</xdr:rowOff>
    </xdr:from>
    <xdr:to>
      <xdr:col>9</xdr:col>
      <xdr:colOff>676275</xdr:colOff>
      <xdr:row>46</xdr:row>
      <xdr:rowOff>161925</xdr:rowOff>
    </xdr:to>
    <xdr:sp macro="" textlink="">
      <xdr:nvSpPr>
        <xdr:cNvPr id="1031" name="Text Box 7"/>
        <xdr:cNvSpPr txBox="1">
          <a:spLocks noChangeArrowheads="1"/>
        </xdr:cNvSpPr>
      </xdr:nvSpPr>
      <xdr:spPr bwMode="auto">
        <a:xfrm>
          <a:off x="438150" y="6496050"/>
          <a:ext cx="6410325" cy="1552575"/>
        </a:xfrm>
        <a:prstGeom prst="rect">
          <a:avLst/>
        </a:prstGeom>
        <a:solidFill>
          <a:srgbClr val="FFFFFF"/>
        </a:solidFill>
        <a:ln w="9525">
          <a:noFill/>
          <a:miter lim="800000"/>
          <a:headEnd/>
          <a:tailEnd/>
        </a:ln>
      </xdr:spPr>
      <xdr:txBody>
        <a:bodyPr vertOverflow="clip" wrap="square" lIns="54864" tIns="32004" rIns="0" bIns="0" anchor="t" upright="1"/>
        <a:lstStyle/>
        <a:p>
          <a:pPr algn="l" rtl="0">
            <a:lnSpc>
              <a:spcPts val="2900"/>
            </a:lnSpc>
            <a:defRPr sz="1000"/>
          </a:pPr>
          <a:r>
            <a:rPr lang="ja-JP" altLang="en-US" sz="2400" b="1" i="0" u="none" strike="noStrike" baseline="0">
              <a:solidFill>
                <a:srgbClr val="000000"/>
              </a:solidFill>
              <a:latin typeface="ＭＳ Ｐゴシック"/>
              <a:ea typeface="ＭＳ Ｐゴシック"/>
            </a:rPr>
            <a:t>２／２１（土）・２２（日）・２８（土）</a:t>
          </a:r>
        </a:p>
        <a:p>
          <a:pPr algn="l" rtl="0">
            <a:lnSpc>
              <a:spcPts val="2900"/>
            </a:lnSpc>
            <a:defRPr sz="1000"/>
          </a:pPr>
          <a:r>
            <a:rPr lang="ja-JP" altLang="en-US" sz="2400" b="1" i="0" u="none" strike="noStrike" baseline="0">
              <a:solidFill>
                <a:srgbClr val="000000"/>
              </a:solidFill>
              <a:latin typeface="ＭＳ Ｐゴシック"/>
              <a:ea typeface="ＭＳ Ｐゴシック"/>
            </a:rPr>
            <a:t>　　　　　　　　　　　</a:t>
          </a:r>
        </a:p>
        <a:p>
          <a:pPr algn="l" rtl="0">
            <a:lnSpc>
              <a:spcPts val="2900"/>
            </a:lnSpc>
            <a:defRPr sz="1000"/>
          </a:pPr>
          <a:r>
            <a:rPr lang="ja-JP" altLang="en-US" sz="2400" b="1" i="0" u="none" strike="noStrike" baseline="0">
              <a:solidFill>
                <a:srgbClr val="000000"/>
              </a:solidFill>
              <a:latin typeface="ＭＳ Ｐゴシック"/>
              <a:ea typeface="ＭＳ Ｐゴシック"/>
            </a:rPr>
            <a:t>　　　　　　　</a:t>
          </a:r>
          <a:r>
            <a:rPr lang="ja-JP" altLang="en-US" sz="2200" b="1" i="0" u="none" strike="noStrike" baseline="0">
              <a:solidFill>
                <a:srgbClr val="000000"/>
              </a:solidFill>
              <a:latin typeface="ＭＳ Ｐゴシック"/>
              <a:ea typeface="ＭＳ Ｐゴシック"/>
            </a:rPr>
            <a:t>小野市立コミュニティセンター下東条</a:t>
          </a:r>
        </a:p>
        <a:p>
          <a:pPr algn="l" rtl="0">
            <a:lnSpc>
              <a:spcPts val="2600"/>
            </a:lnSpc>
            <a:defRPr sz="1000"/>
          </a:pPr>
          <a:r>
            <a:rPr lang="ja-JP" altLang="en-US" sz="2200" b="1" i="0" u="none" strike="noStrike" baseline="0">
              <a:solidFill>
                <a:srgbClr val="000000"/>
              </a:solidFill>
              <a:latin typeface="ＭＳ Ｐゴシック"/>
              <a:ea typeface="ＭＳ Ｐゴシック"/>
            </a:rPr>
            <a:t>　　　　　　　</a:t>
          </a:r>
        </a:p>
      </xdr:txBody>
    </xdr:sp>
    <xdr:clientData/>
  </xdr:twoCellAnchor>
  <xdr:twoCellAnchor>
    <xdr:from>
      <xdr:col>0</xdr:col>
      <xdr:colOff>190500</xdr:colOff>
      <xdr:row>50</xdr:row>
      <xdr:rowOff>9525</xdr:rowOff>
    </xdr:from>
    <xdr:to>
      <xdr:col>9</xdr:col>
      <xdr:colOff>428625</xdr:colOff>
      <xdr:row>56</xdr:row>
      <xdr:rowOff>123826</xdr:rowOff>
    </xdr:to>
    <xdr:sp macro="" textlink="">
      <xdr:nvSpPr>
        <xdr:cNvPr id="8" name="Text Box 7"/>
        <xdr:cNvSpPr txBox="1">
          <a:spLocks noChangeArrowheads="1"/>
        </xdr:cNvSpPr>
      </xdr:nvSpPr>
      <xdr:spPr bwMode="auto">
        <a:xfrm>
          <a:off x="190500" y="8582025"/>
          <a:ext cx="6410325" cy="1143001"/>
        </a:xfrm>
        <a:prstGeom prst="rect">
          <a:avLst/>
        </a:prstGeom>
        <a:solidFill>
          <a:srgbClr val="FFFFFF"/>
        </a:solidFill>
        <a:ln w="9525">
          <a:noFill/>
          <a:miter lim="800000"/>
          <a:headEnd/>
          <a:tailEnd/>
        </a:ln>
      </xdr:spPr>
      <xdr:txBody>
        <a:bodyPr vertOverflow="clip" wrap="square" lIns="54864" tIns="32004" rIns="0" bIns="0" anchor="t" upright="1"/>
        <a:lstStyle/>
        <a:p>
          <a:pPr algn="ctr" rtl="0">
            <a:lnSpc>
              <a:spcPts val="2800"/>
            </a:lnSpc>
            <a:defRPr sz="1000"/>
          </a:pPr>
          <a:r>
            <a:rPr lang="ja-JP" altLang="en-US" sz="2400" b="1" i="0" u="none" strike="noStrike" baseline="0">
              <a:solidFill>
                <a:srgbClr val="000000"/>
              </a:solidFill>
              <a:latin typeface="ＭＳ Ｐゴシック"/>
              <a:ea typeface="ＭＳ Ｐゴシック"/>
            </a:rPr>
            <a:t>主催　小野市サッカー協会</a:t>
          </a:r>
        </a:p>
        <a:p>
          <a:pPr algn="ctr" rtl="0">
            <a:lnSpc>
              <a:spcPts val="2800"/>
            </a:lnSpc>
            <a:defRPr sz="1000"/>
          </a:pPr>
          <a:r>
            <a:rPr lang="ja-JP" altLang="en-US" sz="2400" b="1" i="0" u="none" strike="noStrike" baseline="0">
              <a:solidFill>
                <a:srgbClr val="000000"/>
              </a:solidFill>
              <a:latin typeface="ＭＳ Ｐゴシック"/>
              <a:ea typeface="ＭＳ Ｐゴシック"/>
            </a:rPr>
            <a:t>　　協力　旭ＦＣジュニア保護者会</a:t>
          </a:r>
        </a:p>
      </xdr:txBody>
    </xdr:sp>
    <xdr:clientData/>
  </xdr:twoCellAnchor>
  <xdr:twoCellAnchor>
    <xdr:from>
      <xdr:col>1</xdr:col>
      <xdr:colOff>257175</xdr:colOff>
      <xdr:row>1</xdr:row>
      <xdr:rowOff>9525</xdr:rowOff>
    </xdr:from>
    <xdr:to>
      <xdr:col>9</xdr:col>
      <xdr:colOff>476250</xdr:colOff>
      <xdr:row>11</xdr:row>
      <xdr:rowOff>76200</xdr:rowOff>
    </xdr:to>
    <xdr:sp macro="" textlink="">
      <xdr:nvSpPr>
        <xdr:cNvPr id="1542" name="WordArt 1"/>
        <xdr:cNvSpPr>
          <a:spLocks noChangeArrowheads="1" noChangeShapeType="1"/>
        </xdr:cNvSpPr>
      </xdr:nvSpPr>
      <xdr:spPr bwMode="auto">
        <a:xfrm>
          <a:off x="942975" y="180975"/>
          <a:ext cx="5705475" cy="1781175"/>
        </a:xfrm>
        <a:prstGeom prst="rect">
          <a:avLst/>
        </a:prstGeom>
      </xdr:spPr>
      <xdr:txBody>
        <a:bodyPr vertOverflow="clip" wrap="none" lIns="91440" tIns="45720" rIns="91440" bIns="45720" fromWordArt="1" anchor="t" upright="1">
          <a:prstTxWarp prst="textPlain">
            <a:avLst>
              <a:gd name="adj" fmla="val 50079"/>
            </a:avLst>
          </a:prstTxWarp>
        </a:bodyPr>
        <a:lstStyle/>
        <a:p>
          <a:pPr algn="ctr" rtl="0">
            <a:lnSpc>
              <a:spcPts val="3800"/>
            </a:lnSpc>
          </a:pPr>
          <a:r>
            <a:rPr lang="ja-JP" altLang="en-US" sz="3600" b="1" u="sng" strike="sngStrike" kern="10" cap="small" spc="0">
              <a:ln w="12700">
                <a:solidFill>
                  <a:srgbClr val="808080"/>
                </a:solidFill>
                <a:round/>
                <a:headEnd/>
                <a:tailEnd/>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alpha val="79999"/>
                  </a:srgbClr>
                </a:outerShdw>
              </a:effectLst>
              <a:latin typeface="HGS創英角ﾎﾟｯﾌﾟ体"/>
              <a:ea typeface="HGS創英角ﾎﾟｯﾌﾟ体"/>
            </a:rPr>
            <a:t>ひまわりリーグ　Ｕ－１１</a:t>
          </a:r>
        </a:p>
        <a:p>
          <a:pPr algn="ctr" rtl="0">
            <a:lnSpc>
              <a:spcPts val="3800"/>
            </a:lnSpc>
          </a:pPr>
          <a:r>
            <a:rPr lang="ja-JP" altLang="en-US" sz="3600" b="1" u="sng" strike="sngStrike" kern="10" cap="small" spc="0">
              <a:ln w="12700">
                <a:solidFill>
                  <a:srgbClr val="808080"/>
                </a:solidFill>
                <a:round/>
                <a:headEnd/>
                <a:tailEnd/>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rotWithShape="0">
                  <a:srgbClr val="C0C0C0">
                    <a:alpha val="79999"/>
                  </a:srgbClr>
                </a:outerShdw>
              </a:effectLst>
              <a:latin typeface="HGS創英角ﾎﾟｯﾌﾟ体"/>
              <a:ea typeface="HGS創英角ﾎﾟｯﾌﾟ体"/>
            </a:rPr>
            <a:t>　　２０１５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133350</xdr:colOff>
      <xdr:row>45</xdr:row>
      <xdr:rowOff>152400</xdr:rowOff>
    </xdr:from>
    <xdr:to>
      <xdr:col>7</xdr:col>
      <xdr:colOff>495300</xdr:colOff>
      <xdr:row>52</xdr:row>
      <xdr:rowOff>0</xdr:rowOff>
    </xdr:to>
    <xdr:grpSp>
      <xdr:nvGrpSpPr>
        <xdr:cNvPr id="2304" name="Group 3"/>
        <xdr:cNvGrpSpPr>
          <a:grpSpLocks/>
        </xdr:cNvGrpSpPr>
      </xdr:nvGrpSpPr>
      <xdr:grpSpPr bwMode="auto">
        <a:xfrm>
          <a:off x="4248150" y="7915275"/>
          <a:ext cx="1047750" cy="1047750"/>
          <a:chOff x="446" y="826"/>
          <a:chExt cx="110" cy="110"/>
        </a:xfrm>
      </xdr:grpSpPr>
      <xdr:pic>
        <xdr:nvPicPr>
          <xdr:cNvPr id="2305" name="Picture 1" descr="06_hima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 y="826"/>
            <a:ext cx="110" cy="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50" name="AutoShape 2"/>
          <xdr:cNvSpPr>
            <a:spLocks noChangeArrowheads="1"/>
          </xdr:cNvSpPr>
        </xdr:nvSpPr>
        <xdr:spPr bwMode="auto">
          <a:xfrm>
            <a:off x="469" y="900"/>
            <a:ext cx="70" cy="29"/>
          </a:xfrm>
          <a:prstGeom prst="roundRect">
            <a:avLst>
              <a:gd name="adj" fmla="val 16667"/>
            </a:avLst>
          </a:prstGeom>
          <a:noFill/>
          <a:ln w="9525" algn="ctr">
            <a:noFill/>
            <a:round/>
            <a:headEnd/>
            <a:tailEnd/>
          </a:ln>
          <a:effec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２００３</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4837</xdr:colOff>
      <xdr:row>60</xdr:row>
      <xdr:rowOff>0</xdr:rowOff>
    </xdr:from>
    <xdr:to>
      <xdr:col>4</xdr:col>
      <xdr:colOff>4837</xdr:colOff>
      <xdr:row>62</xdr:row>
      <xdr:rowOff>174977</xdr:rowOff>
    </xdr:to>
    <xdr:cxnSp macro="">
      <xdr:nvCxnSpPr>
        <xdr:cNvPr id="25" name="直線コネクタ 24"/>
        <xdr:cNvCxnSpPr/>
      </xdr:nvCxnSpPr>
      <xdr:spPr>
        <a:xfrm>
          <a:off x="709687" y="63817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4838</xdr:colOff>
      <xdr:row>60</xdr:row>
      <xdr:rowOff>0</xdr:rowOff>
    </xdr:from>
    <xdr:to>
      <xdr:col>4</xdr:col>
      <xdr:colOff>4838</xdr:colOff>
      <xdr:row>62</xdr:row>
      <xdr:rowOff>171450</xdr:rowOff>
    </xdr:to>
    <xdr:cxnSp macro="">
      <xdr:nvCxnSpPr>
        <xdr:cNvPr id="26" name="直線コネクタ 25"/>
        <xdr:cNvCxnSpPr/>
      </xdr:nvCxnSpPr>
      <xdr:spPr>
        <a:xfrm flipV="1">
          <a:off x="709688" y="63817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9599</xdr:colOff>
      <xdr:row>66</xdr:row>
      <xdr:rowOff>0</xdr:rowOff>
    </xdr:from>
    <xdr:to>
      <xdr:col>4</xdr:col>
      <xdr:colOff>9599</xdr:colOff>
      <xdr:row>68</xdr:row>
      <xdr:rowOff>174977</xdr:rowOff>
    </xdr:to>
    <xdr:cxnSp macro="">
      <xdr:nvCxnSpPr>
        <xdr:cNvPr id="27" name="直線コネクタ 26"/>
        <xdr:cNvCxnSpPr/>
      </xdr:nvCxnSpPr>
      <xdr:spPr>
        <a:xfrm>
          <a:off x="714449" y="76009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9600</xdr:colOff>
      <xdr:row>66</xdr:row>
      <xdr:rowOff>0</xdr:rowOff>
    </xdr:from>
    <xdr:to>
      <xdr:col>4</xdr:col>
      <xdr:colOff>9600</xdr:colOff>
      <xdr:row>68</xdr:row>
      <xdr:rowOff>171450</xdr:rowOff>
    </xdr:to>
    <xdr:cxnSp macro="">
      <xdr:nvCxnSpPr>
        <xdr:cNvPr id="28" name="直線コネクタ 27"/>
        <xdr:cNvCxnSpPr/>
      </xdr:nvCxnSpPr>
      <xdr:spPr>
        <a:xfrm flipV="1">
          <a:off x="714450" y="76009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4837</xdr:colOff>
      <xdr:row>60</xdr:row>
      <xdr:rowOff>4763</xdr:rowOff>
    </xdr:from>
    <xdr:to>
      <xdr:col>8</xdr:col>
      <xdr:colOff>4837</xdr:colOff>
      <xdr:row>62</xdr:row>
      <xdr:rowOff>198820</xdr:rowOff>
    </xdr:to>
    <xdr:cxnSp macro="">
      <xdr:nvCxnSpPr>
        <xdr:cNvPr id="29" name="直線コネクタ 28"/>
        <xdr:cNvCxnSpPr/>
      </xdr:nvCxnSpPr>
      <xdr:spPr>
        <a:xfrm>
          <a:off x="3452887" y="6386513"/>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4838</xdr:colOff>
      <xdr:row>60</xdr:row>
      <xdr:rowOff>4763</xdr:rowOff>
    </xdr:from>
    <xdr:to>
      <xdr:col>8</xdr:col>
      <xdr:colOff>4838</xdr:colOff>
      <xdr:row>62</xdr:row>
      <xdr:rowOff>176213</xdr:rowOff>
    </xdr:to>
    <xdr:cxnSp macro="">
      <xdr:nvCxnSpPr>
        <xdr:cNvPr id="30" name="直線コネクタ 29"/>
        <xdr:cNvCxnSpPr/>
      </xdr:nvCxnSpPr>
      <xdr:spPr>
        <a:xfrm flipV="1">
          <a:off x="3452888" y="6386513"/>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4837</xdr:colOff>
      <xdr:row>66</xdr:row>
      <xdr:rowOff>0</xdr:rowOff>
    </xdr:from>
    <xdr:to>
      <xdr:col>8</xdr:col>
      <xdr:colOff>4837</xdr:colOff>
      <xdr:row>68</xdr:row>
      <xdr:rowOff>174977</xdr:rowOff>
    </xdr:to>
    <xdr:cxnSp macro="">
      <xdr:nvCxnSpPr>
        <xdr:cNvPr id="31" name="直線コネクタ 30"/>
        <xdr:cNvCxnSpPr/>
      </xdr:nvCxnSpPr>
      <xdr:spPr>
        <a:xfrm>
          <a:off x="3452887" y="76009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4838</xdr:colOff>
      <xdr:row>66</xdr:row>
      <xdr:rowOff>0</xdr:rowOff>
    </xdr:from>
    <xdr:to>
      <xdr:col>8</xdr:col>
      <xdr:colOff>4838</xdr:colOff>
      <xdr:row>68</xdr:row>
      <xdr:rowOff>171450</xdr:rowOff>
    </xdr:to>
    <xdr:cxnSp macro="">
      <xdr:nvCxnSpPr>
        <xdr:cNvPr id="32" name="直線コネクタ 31"/>
        <xdr:cNvCxnSpPr/>
      </xdr:nvCxnSpPr>
      <xdr:spPr>
        <a:xfrm flipV="1">
          <a:off x="3452888" y="76009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4837</xdr:colOff>
      <xdr:row>12</xdr:row>
      <xdr:rowOff>0</xdr:rowOff>
    </xdr:from>
    <xdr:to>
      <xdr:col>4</xdr:col>
      <xdr:colOff>4837</xdr:colOff>
      <xdr:row>14</xdr:row>
      <xdr:rowOff>174977</xdr:rowOff>
    </xdr:to>
    <xdr:cxnSp macro="">
      <xdr:nvCxnSpPr>
        <xdr:cNvPr id="2" name="Line 1033"/>
        <xdr:cNvCxnSpPr/>
      </xdr:nvCxnSpPr>
      <xdr:spPr>
        <a:xfrm>
          <a:off x="709687" y="63817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4838</xdr:colOff>
      <xdr:row>12</xdr:row>
      <xdr:rowOff>0</xdr:rowOff>
    </xdr:from>
    <xdr:to>
      <xdr:col>4</xdr:col>
      <xdr:colOff>4838</xdr:colOff>
      <xdr:row>14</xdr:row>
      <xdr:rowOff>171450</xdr:rowOff>
    </xdr:to>
    <xdr:cxnSp macro="">
      <xdr:nvCxnSpPr>
        <xdr:cNvPr id="3" name="Line 1034"/>
        <xdr:cNvCxnSpPr/>
      </xdr:nvCxnSpPr>
      <xdr:spPr>
        <a:xfrm flipV="1">
          <a:off x="709688" y="63817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9599</xdr:colOff>
      <xdr:row>18</xdr:row>
      <xdr:rowOff>0</xdr:rowOff>
    </xdr:from>
    <xdr:to>
      <xdr:col>4</xdr:col>
      <xdr:colOff>9599</xdr:colOff>
      <xdr:row>20</xdr:row>
      <xdr:rowOff>174977</xdr:rowOff>
    </xdr:to>
    <xdr:cxnSp macro="">
      <xdr:nvCxnSpPr>
        <xdr:cNvPr id="4" name="Line 1035"/>
        <xdr:cNvCxnSpPr/>
      </xdr:nvCxnSpPr>
      <xdr:spPr>
        <a:xfrm>
          <a:off x="714449" y="76009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9600</xdr:colOff>
      <xdr:row>18</xdr:row>
      <xdr:rowOff>0</xdr:rowOff>
    </xdr:from>
    <xdr:to>
      <xdr:col>4</xdr:col>
      <xdr:colOff>9600</xdr:colOff>
      <xdr:row>20</xdr:row>
      <xdr:rowOff>171450</xdr:rowOff>
    </xdr:to>
    <xdr:cxnSp macro="">
      <xdr:nvCxnSpPr>
        <xdr:cNvPr id="5" name="Line 1036"/>
        <xdr:cNvCxnSpPr/>
      </xdr:nvCxnSpPr>
      <xdr:spPr>
        <a:xfrm flipV="1">
          <a:off x="714450" y="76009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4837</xdr:colOff>
      <xdr:row>12</xdr:row>
      <xdr:rowOff>4763</xdr:rowOff>
    </xdr:from>
    <xdr:to>
      <xdr:col>8</xdr:col>
      <xdr:colOff>4837</xdr:colOff>
      <xdr:row>14</xdr:row>
      <xdr:rowOff>198820</xdr:rowOff>
    </xdr:to>
    <xdr:cxnSp macro="">
      <xdr:nvCxnSpPr>
        <xdr:cNvPr id="6" name="Line 1037"/>
        <xdr:cNvCxnSpPr/>
      </xdr:nvCxnSpPr>
      <xdr:spPr>
        <a:xfrm>
          <a:off x="3452887" y="6386513"/>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4838</xdr:colOff>
      <xdr:row>12</xdr:row>
      <xdr:rowOff>4763</xdr:rowOff>
    </xdr:from>
    <xdr:to>
      <xdr:col>8</xdr:col>
      <xdr:colOff>4838</xdr:colOff>
      <xdr:row>14</xdr:row>
      <xdr:rowOff>176213</xdr:rowOff>
    </xdr:to>
    <xdr:cxnSp macro="">
      <xdr:nvCxnSpPr>
        <xdr:cNvPr id="7" name="Line 1038"/>
        <xdr:cNvCxnSpPr/>
      </xdr:nvCxnSpPr>
      <xdr:spPr>
        <a:xfrm flipV="1">
          <a:off x="3452888" y="6386513"/>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4837</xdr:colOff>
      <xdr:row>18</xdr:row>
      <xdr:rowOff>0</xdr:rowOff>
    </xdr:from>
    <xdr:to>
      <xdr:col>8</xdr:col>
      <xdr:colOff>4837</xdr:colOff>
      <xdr:row>20</xdr:row>
      <xdr:rowOff>174977</xdr:rowOff>
    </xdr:to>
    <xdr:cxnSp macro="">
      <xdr:nvCxnSpPr>
        <xdr:cNvPr id="8" name="Line 1039"/>
        <xdr:cNvCxnSpPr/>
      </xdr:nvCxnSpPr>
      <xdr:spPr>
        <a:xfrm>
          <a:off x="3452887" y="76009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4838</xdr:colOff>
      <xdr:row>18</xdr:row>
      <xdr:rowOff>0</xdr:rowOff>
    </xdr:from>
    <xdr:to>
      <xdr:col>8</xdr:col>
      <xdr:colOff>4838</xdr:colOff>
      <xdr:row>20</xdr:row>
      <xdr:rowOff>171450</xdr:rowOff>
    </xdr:to>
    <xdr:cxnSp macro="">
      <xdr:nvCxnSpPr>
        <xdr:cNvPr id="9" name="Line 1040"/>
        <xdr:cNvCxnSpPr/>
      </xdr:nvCxnSpPr>
      <xdr:spPr>
        <a:xfrm flipV="1">
          <a:off x="3452888" y="76009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4837</xdr:colOff>
      <xdr:row>33</xdr:row>
      <xdr:rowOff>0</xdr:rowOff>
    </xdr:from>
    <xdr:to>
      <xdr:col>4</xdr:col>
      <xdr:colOff>4837</xdr:colOff>
      <xdr:row>35</xdr:row>
      <xdr:rowOff>174977</xdr:rowOff>
    </xdr:to>
    <xdr:cxnSp macro="">
      <xdr:nvCxnSpPr>
        <xdr:cNvPr id="10" name="直線コネクタ 24"/>
        <xdr:cNvCxnSpPr/>
      </xdr:nvCxnSpPr>
      <xdr:spPr>
        <a:xfrm>
          <a:off x="709687" y="63817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4838</xdr:colOff>
      <xdr:row>33</xdr:row>
      <xdr:rowOff>0</xdr:rowOff>
    </xdr:from>
    <xdr:to>
      <xdr:col>4</xdr:col>
      <xdr:colOff>4838</xdr:colOff>
      <xdr:row>35</xdr:row>
      <xdr:rowOff>171450</xdr:rowOff>
    </xdr:to>
    <xdr:cxnSp macro="">
      <xdr:nvCxnSpPr>
        <xdr:cNvPr id="11" name="直線コネクタ 25"/>
        <xdr:cNvCxnSpPr/>
      </xdr:nvCxnSpPr>
      <xdr:spPr>
        <a:xfrm flipV="1">
          <a:off x="709688" y="63817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9599</xdr:colOff>
      <xdr:row>39</xdr:row>
      <xdr:rowOff>0</xdr:rowOff>
    </xdr:from>
    <xdr:to>
      <xdr:col>4</xdr:col>
      <xdr:colOff>9599</xdr:colOff>
      <xdr:row>41</xdr:row>
      <xdr:rowOff>174977</xdr:rowOff>
    </xdr:to>
    <xdr:cxnSp macro="">
      <xdr:nvCxnSpPr>
        <xdr:cNvPr id="12" name="直線コネクタ 26"/>
        <xdr:cNvCxnSpPr/>
      </xdr:nvCxnSpPr>
      <xdr:spPr>
        <a:xfrm>
          <a:off x="714449" y="76009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9600</xdr:colOff>
      <xdr:row>39</xdr:row>
      <xdr:rowOff>0</xdr:rowOff>
    </xdr:from>
    <xdr:to>
      <xdr:col>4</xdr:col>
      <xdr:colOff>9600</xdr:colOff>
      <xdr:row>41</xdr:row>
      <xdr:rowOff>171450</xdr:rowOff>
    </xdr:to>
    <xdr:cxnSp macro="">
      <xdr:nvCxnSpPr>
        <xdr:cNvPr id="13" name="直線コネクタ 27"/>
        <xdr:cNvCxnSpPr/>
      </xdr:nvCxnSpPr>
      <xdr:spPr>
        <a:xfrm flipV="1">
          <a:off x="714450" y="76009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4837</xdr:colOff>
      <xdr:row>33</xdr:row>
      <xdr:rowOff>4763</xdr:rowOff>
    </xdr:from>
    <xdr:to>
      <xdr:col>8</xdr:col>
      <xdr:colOff>4837</xdr:colOff>
      <xdr:row>35</xdr:row>
      <xdr:rowOff>198820</xdr:rowOff>
    </xdr:to>
    <xdr:cxnSp macro="">
      <xdr:nvCxnSpPr>
        <xdr:cNvPr id="14" name="直線コネクタ 28"/>
        <xdr:cNvCxnSpPr/>
      </xdr:nvCxnSpPr>
      <xdr:spPr>
        <a:xfrm>
          <a:off x="3452887" y="6386513"/>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4838</xdr:colOff>
      <xdr:row>33</xdr:row>
      <xdr:rowOff>4763</xdr:rowOff>
    </xdr:from>
    <xdr:to>
      <xdr:col>8</xdr:col>
      <xdr:colOff>4838</xdr:colOff>
      <xdr:row>35</xdr:row>
      <xdr:rowOff>176213</xdr:rowOff>
    </xdr:to>
    <xdr:cxnSp macro="">
      <xdr:nvCxnSpPr>
        <xdr:cNvPr id="15" name="直線コネクタ 29"/>
        <xdr:cNvCxnSpPr/>
      </xdr:nvCxnSpPr>
      <xdr:spPr>
        <a:xfrm flipV="1">
          <a:off x="3452888" y="6386513"/>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4837</xdr:colOff>
      <xdr:row>39</xdr:row>
      <xdr:rowOff>0</xdr:rowOff>
    </xdr:from>
    <xdr:to>
      <xdr:col>8</xdr:col>
      <xdr:colOff>4837</xdr:colOff>
      <xdr:row>41</xdr:row>
      <xdr:rowOff>174977</xdr:rowOff>
    </xdr:to>
    <xdr:cxnSp macro="">
      <xdr:nvCxnSpPr>
        <xdr:cNvPr id="16" name="直線コネクタ 30"/>
        <xdr:cNvCxnSpPr/>
      </xdr:nvCxnSpPr>
      <xdr:spPr>
        <a:xfrm>
          <a:off x="3452887" y="76009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4838</xdr:colOff>
      <xdr:row>39</xdr:row>
      <xdr:rowOff>0</xdr:rowOff>
    </xdr:from>
    <xdr:to>
      <xdr:col>8</xdr:col>
      <xdr:colOff>4838</xdr:colOff>
      <xdr:row>41</xdr:row>
      <xdr:rowOff>171450</xdr:rowOff>
    </xdr:to>
    <xdr:cxnSp macro="">
      <xdr:nvCxnSpPr>
        <xdr:cNvPr id="17" name="直線コネクタ 31"/>
        <xdr:cNvCxnSpPr/>
      </xdr:nvCxnSpPr>
      <xdr:spPr>
        <a:xfrm flipV="1">
          <a:off x="3452888" y="76009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4837</xdr:colOff>
      <xdr:row>33</xdr:row>
      <xdr:rowOff>0</xdr:rowOff>
    </xdr:from>
    <xdr:to>
      <xdr:col>4</xdr:col>
      <xdr:colOff>4837</xdr:colOff>
      <xdr:row>35</xdr:row>
      <xdr:rowOff>174977</xdr:rowOff>
    </xdr:to>
    <xdr:cxnSp macro="">
      <xdr:nvCxnSpPr>
        <xdr:cNvPr id="18" name="Line 1049"/>
        <xdr:cNvCxnSpPr/>
      </xdr:nvCxnSpPr>
      <xdr:spPr>
        <a:xfrm>
          <a:off x="709687" y="63817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4838</xdr:colOff>
      <xdr:row>33</xdr:row>
      <xdr:rowOff>0</xdr:rowOff>
    </xdr:from>
    <xdr:to>
      <xdr:col>4</xdr:col>
      <xdr:colOff>4838</xdr:colOff>
      <xdr:row>35</xdr:row>
      <xdr:rowOff>171450</xdr:rowOff>
    </xdr:to>
    <xdr:cxnSp macro="">
      <xdr:nvCxnSpPr>
        <xdr:cNvPr id="19" name="Line 1050"/>
        <xdr:cNvCxnSpPr/>
      </xdr:nvCxnSpPr>
      <xdr:spPr>
        <a:xfrm flipV="1">
          <a:off x="709688" y="63817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9599</xdr:colOff>
      <xdr:row>39</xdr:row>
      <xdr:rowOff>0</xdr:rowOff>
    </xdr:from>
    <xdr:to>
      <xdr:col>4</xdr:col>
      <xdr:colOff>9599</xdr:colOff>
      <xdr:row>41</xdr:row>
      <xdr:rowOff>174977</xdr:rowOff>
    </xdr:to>
    <xdr:cxnSp macro="">
      <xdr:nvCxnSpPr>
        <xdr:cNvPr id="20" name="Line 1051"/>
        <xdr:cNvCxnSpPr/>
      </xdr:nvCxnSpPr>
      <xdr:spPr>
        <a:xfrm>
          <a:off x="714449" y="76009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9600</xdr:colOff>
      <xdr:row>39</xdr:row>
      <xdr:rowOff>0</xdr:rowOff>
    </xdr:from>
    <xdr:to>
      <xdr:col>4</xdr:col>
      <xdr:colOff>9600</xdr:colOff>
      <xdr:row>41</xdr:row>
      <xdr:rowOff>171450</xdr:rowOff>
    </xdr:to>
    <xdr:cxnSp macro="">
      <xdr:nvCxnSpPr>
        <xdr:cNvPr id="21" name="Line 1052"/>
        <xdr:cNvCxnSpPr/>
      </xdr:nvCxnSpPr>
      <xdr:spPr>
        <a:xfrm flipV="1">
          <a:off x="714450" y="76009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4837</xdr:colOff>
      <xdr:row>33</xdr:row>
      <xdr:rowOff>4763</xdr:rowOff>
    </xdr:from>
    <xdr:to>
      <xdr:col>8</xdr:col>
      <xdr:colOff>4837</xdr:colOff>
      <xdr:row>35</xdr:row>
      <xdr:rowOff>198820</xdr:rowOff>
    </xdr:to>
    <xdr:cxnSp macro="">
      <xdr:nvCxnSpPr>
        <xdr:cNvPr id="22" name="Line 1053"/>
        <xdr:cNvCxnSpPr/>
      </xdr:nvCxnSpPr>
      <xdr:spPr>
        <a:xfrm>
          <a:off x="3452887" y="6386513"/>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4838</xdr:colOff>
      <xdr:row>33</xdr:row>
      <xdr:rowOff>4763</xdr:rowOff>
    </xdr:from>
    <xdr:to>
      <xdr:col>8</xdr:col>
      <xdr:colOff>4838</xdr:colOff>
      <xdr:row>35</xdr:row>
      <xdr:rowOff>176213</xdr:rowOff>
    </xdr:to>
    <xdr:cxnSp macro="">
      <xdr:nvCxnSpPr>
        <xdr:cNvPr id="23" name="Line 1054"/>
        <xdr:cNvCxnSpPr/>
      </xdr:nvCxnSpPr>
      <xdr:spPr>
        <a:xfrm flipV="1">
          <a:off x="3452888" y="6386513"/>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4837</xdr:colOff>
      <xdr:row>39</xdr:row>
      <xdr:rowOff>0</xdr:rowOff>
    </xdr:from>
    <xdr:to>
      <xdr:col>8</xdr:col>
      <xdr:colOff>4837</xdr:colOff>
      <xdr:row>41</xdr:row>
      <xdr:rowOff>174977</xdr:rowOff>
    </xdr:to>
    <xdr:cxnSp macro="">
      <xdr:nvCxnSpPr>
        <xdr:cNvPr id="24" name="Line 1055"/>
        <xdr:cNvCxnSpPr/>
      </xdr:nvCxnSpPr>
      <xdr:spPr>
        <a:xfrm>
          <a:off x="3452887" y="7600950"/>
          <a:ext cx="1371600" cy="690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4838</xdr:colOff>
      <xdr:row>39</xdr:row>
      <xdr:rowOff>0</xdr:rowOff>
    </xdr:from>
    <xdr:to>
      <xdr:col>8</xdr:col>
      <xdr:colOff>4838</xdr:colOff>
      <xdr:row>41</xdr:row>
      <xdr:rowOff>171450</xdr:rowOff>
    </xdr:to>
    <xdr:cxnSp macro="">
      <xdr:nvCxnSpPr>
        <xdr:cNvPr id="33" name="Line 1056"/>
        <xdr:cNvCxnSpPr/>
      </xdr:nvCxnSpPr>
      <xdr:spPr>
        <a:xfrm flipV="1">
          <a:off x="3452888" y="7600950"/>
          <a:ext cx="1371600" cy="685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29</xdr:row>
      <xdr:rowOff>0</xdr:rowOff>
    </xdr:from>
    <xdr:to>
      <xdr:col>15</xdr:col>
      <xdr:colOff>0</xdr:colOff>
      <xdr:row>29</xdr:row>
      <xdr:rowOff>0</xdr:rowOff>
    </xdr:to>
    <xdr:sp macro="" textlink="">
      <xdr:nvSpPr>
        <xdr:cNvPr id="2" name="角丸四角形 1"/>
        <xdr:cNvSpPr/>
      </xdr:nvSpPr>
      <xdr:spPr>
        <a:xfrm>
          <a:off x="11188700" y="9474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29</xdr:row>
      <xdr:rowOff>0</xdr:rowOff>
    </xdr:from>
    <xdr:to>
      <xdr:col>14</xdr:col>
      <xdr:colOff>349250</xdr:colOff>
      <xdr:row>29</xdr:row>
      <xdr:rowOff>0</xdr:rowOff>
    </xdr:to>
    <xdr:sp macro="" textlink="">
      <xdr:nvSpPr>
        <xdr:cNvPr id="3" name="角丸四角形 2"/>
        <xdr:cNvSpPr/>
      </xdr:nvSpPr>
      <xdr:spPr>
        <a:xfrm>
          <a:off x="11214100" y="9779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0</xdr:rowOff>
    </xdr:from>
    <xdr:to>
      <xdr:col>15</xdr:col>
      <xdr:colOff>3175</xdr:colOff>
      <xdr:row>29</xdr:row>
      <xdr:rowOff>0</xdr:rowOff>
    </xdr:to>
    <xdr:sp macro="" textlink="">
      <xdr:nvSpPr>
        <xdr:cNvPr id="4" name="角丸四角形 3"/>
        <xdr:cNvSpPr/>
      </xdr:nvSpPr>
      <xdr:spPr>
        <a:xfrm>
          <a:off x="11201400" y="10083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5" name="角丸四角形 4"/>
        <xdr:cNvSpPr/>
      </xdr:nvSpPr>
      <xdr:spPr>
        <a:xfrm>
          <a:off x="11188700" y="10375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29</xdr:row>
      <xdr:rowOff>0</xdr:rowOff>
    </xdr:from>
    <xdr:to>
      <xdr:col>15</xdr:col>
      <xdr:colOff>0</xdr:colOff>
      <xdr:row>29</xdr:row>
      <xdr:rowOff>0</xdr:rowOff>
    </xdr:to>
    <xdr:sp macro="" textlink="">
      <xdr:nvSpPr>
        <xdr:cNvPr id="6" name="角丸四角形 5"/>
        <xdr:cNvSpPr/>
      </xdr:nvSpPr>
      <xdr:spPr>
        <a:xfrm>
          <a:off x="11188700" y="11480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29</xdr:row>
      <xdr:rowOff>0</xdr:rowOff>
    </xdr:from>
    <xdr:to>
      <xdr:col>14</xdr:col>
      <xdr:colOff>349250</xdr:colOff>
      <xdr:row>29</xdr:row>
      <xdr:rowOff>0</xdr:rowOff>
    </xdr:to>
    <xdr:sp macro="" textlink="">
      <xdr:nvSpPr>
        <xdr:cNvPr id="7" name="角丸四角形 6"/>
        <xdr:cNvSpPr/>
      </xdr:nvSpPr>
      <xdr:spPr>
        <a:xfrm>
          <a:off x="11214100" y="11785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0</xdr:rowOff>
    </xdr:from>
    <xdr:to>
      <xdr:col>15</xdr:col>
      <xdr:colOff>3175</xdr:colOff>
      <xdr:row>29</xdr:row>
      <xdr:rowOff>0</xdr:rowOff>
    </xdr:to>
    <xdr:sp macro="" textlink="">
      <xdr:nvSpPr>
        <xdr:cNvPr id="8" name="角丸四角形 7"/>
        <xdr:cNvSpPr/>
      </xdr:nvSpPr>
      <xdr:spPr>
        <a:xfrm>
          <a:off x="11201400" y="12090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9" name="角丸四角形 8"/>
        <xdr:cNvSpPr/>
      </xdr:nvSpPr>
      <xdr:spPr>
        <a:xfrm>
          <a:off x="11188700" y="12382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28</xdr:row>
      <xdr:rowOff>377825</xdr:rowOff>
    </xdr:from>
    <xdr:to>
      <xdr:col>15</xdr:col>
      <xdr:colOff>3175</xdr:colOff>
      <xdr:row>28</xdr:row>
      <xdr:rowOff>377825</xdr:rowOff>
    </xdr:to>
    <xdr:sp macro="" textlink="">
      <xdr:nvSpPr>
        <xdr:cNvPr id="10" name="角丸四角形 9"/>
        <xdr:cNvSpPr/>
      </xdr:nvSpPr>
      <xdr:spPr>
        <a:xfrm>
          <a:off x="11201400" y="13500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11" name="角丸四角形 10"/>
        <xdr:cNvSpPr/>
      </xdr:nvSpPr>
      <xdr:spPr>
        <a:xfrm>
          <a:off x="11226800" y="13804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28</xdr:row>
      <xdr:rowOff>377825</xdr:rowOff>
    </xdr:from>
    <xdr:to>
      <xdr:col>14</xdr:col>
      <xdr:colOff>349250</xdr:colOff>
      <xdr:row>28</xdr:row>
      <xdr:rowOff>377825</xdr:rowOff>
    </xdr:to>
    <xdr:sp macro="" textlink="">
      <xdr:nvSpPr>
        <xdr:cNvPr id="12" name="角丸四角形 11"/>
        <xdr:cNvSpPr/>
      </xdr:nvSpPr>
      <xdr:spPr>
        <a:xfrm>
          <a:off x="11214100" y="14109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3175</xdr:rowOff>
    </xdr:from>
    <xdr:to>
      <xdr:col>15</xdr:col>
      <xdr:colOff>3175</xdr:colOff>
      <xdr:row>29</xdr:row>
      <xdr:rowOff>3175</xdr:rowOff>
    </xdr:to>
    <xdr:sp macro="" textlink="">
      <xdr:nvSpPr>
        <xdr:cNvPr id="13" name="角丸四角形 12"/>
        <xdr:cNvSpPr/>
      </xdr:nvSpPr>
      <xdr:spPr>
        <a:xfrm>
          <a:off x="11201400" y="14401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14" name="角丸四角形 13"/>
        <xdr:cNvSpPr/>
      </xdr:nvSpPr>
      <xdr:spPr>
        <a:xfrm>
          <a:off x="11214100" y="15506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127000</xdr:colOff>
      <xdr:row>28</xdr:row>
      <xdr:rowOff>377825</xdr:rowOff>
    </xdr:from>
    <xdr:to>
      <xdr:col>22</xdr:col>
      <xdr:colOff>406400</xdr:colOff>
      <xdr:row>28</xdr:row>
      <xdr:rowOff>377825</xdr:rowOff>
    </xdr:to>
    <xdr:sp macro="" textlink="">
      <xdr:nvSpPr>
        <xdr:cNvPr id="15" name="角丸四角形 14"/>
        <xdr:cNvSpPr/>
      </xdr:nvSpPr>
      <xdr:spPr>
        <a:xfrm>
          <a:off x="11239500" y="15811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28</xdr:row>
      <xdr:rowOff>377825</xdr:rowOff>
    </xdr:from>
    <xdr:to>
      <xdr:col>22</xdr:col>
      <xdr:colOff>393700</xdr:colOff>
      <xdr:row>28</xdr:row>
      <xdr:rowOff>377825</xdr:rowOff>
    </xdr:to>
    <xdr:sp macro="" textlink="">
      <xdr:nvSpPr>
        <xdr:cNvPr id="16" name="角丸四角形 15"/>
        <xdr:cNvSpPr/>
      </xdr:nvSpPr>
      <xdr:spPr>
        <a:xfrm>
          <a:off x="11226800" y="16116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3175</xdr:rowOff>
    </xdr:from>
    <xdr:to>
      <xdr:col>22</xdr:col>
      <xdr:colOff>381000</xdr:colOff>
      <xdr:row>29</xdr:row>
      <xdr:rowOff>3175</xdr:rowOff>
    </xdr:to>
    <xdr:sp macro="" textlink="">
      <xdr:nvSpPr>
        <xdr:cNvPr id="17" name="角丸四角形 16"/>
        <xdr:cNvSpPr/>
      </xdr:nvSpPr>
      <xdr:spPr>
        <a:xfrm>
          <a:off x="11214100" y="16408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18" name="角丸四角形 17"/>
        <xdr:cNvSpPr/>
      </xdr:nvSpPr>
      <xdr:spPr>
        <a:xfrm>
          <a:off x="11214100" y="18262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127000</xdr:colOff>
      <xdr:row>29</xdr:row>
      <xdr:rowOff>0</xdr:rowOff>
    </xdr:from>
    <xdr:to>
      <xdr:col>22</xdr:col>
      <xdr:colOff>406400</xdr:colOff>
      <xdr:row>29</xdr:row>
      <xdr:rowOff>0</xdr:rowOff>
    </xdr:to>
    <xdr:sp macro="" textlink="">
      <xdr:nvSpPr>
        <xdr:cNvPr id="19" name="角丸四角形 18"/>
        <xdr:cNvSpPr/>
      </xdr:nvSpPr>
      <xdr:spPr>
        <a:xfrm>
          <a:off x="11239500" y="18567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29</xdr:row>
      <xdr:rowOff>0</xdr:rowOff>
    </xdr:from>
    <xdr:to>
      <xdr:col>22</xdr:col>
      <xdr:colOff>393700</xdr:colOff>
      <xdr:row>29</xdr:row>
      <xdr:rowOff>0</xdr:rowOff>
    </xdr:to>
    <xdr:sp macro="" textlink="">
      <xdr:nvSpPr>
        <xdr:cNvPr id="20" name="角丸四角形 19"/>
        <xdr:cNvSpPr/>
      </xdr:nvSpPr>
      <xdr:spPr>
        <a:xfrm>
          <a:off x="11226800" y="18872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21" name="角丸四角形 20"/>
        <xdr:cNvSpPr/>
      </xdr:nvSpPr>
      <xdr:spPr>
        <a:xfrm>
          <a:off x="11214100" y="19164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22" name="角丸四角形 21"/>
        <xdr:cNvSpPr/>
      </xdr:nvSpPr>
      <xdr:spPr>
        <a:xfrm>
          <a:off x="11201400" y="20269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29</xdr:row>
      <xdr:rowOff>0</xdr:rowOff>
    </xdr:from>
    <xdr:to>
      <xdr:col>22</xdr:col>
      <xdr:colOff>393700</xdr:colOff>
      <xdr:row>29</xdr:row>
      <xdr:rowOff>0</xdr:rowOff>
    </xdr:to>
    <xdr:sp macro="" textlink="">
      <xdr:nvSpPr>
        <xdr:cNvPr id="23" name="角丸四角形 22"/>
        <xdr:cNvSpPr/>
      </xdr:nvSpPr>
      <xdr:spPr>
        <a:xfrm>
          <a:off x="11226800" y="20574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24" name="角丸四角形 23"/>
        <xdr:cNvSpPr/>
      </xdr:nvSpPr>
      <xdr:spPr>
        <a:xfrm>
          <a:off x="11214100" y="20878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25" name="角丸四角形 24"/>
        <xdr:cNvSpPr/>
      </xdr:nvSpPr>
      <xdr:spPr>
        <a:xfrm>
          <a:off x="11201400" y="21170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26" name="角丸四角形 25"/>
        <xdr:cNvSpPr/>
      </xdr:nvSpPr>
      <xdr:spPr>
        <a:xfrm>
          <a:off x="11188700" y="22288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27" name="角丸四角形 26"/>
        <xdr:cNvSpPr/>
      </xdr:nvSpPr>
      <xdr:spPr>
        <a:xfrm>
          <a:off x="11214100" y="22593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28" name="角丸四角形 27"/>
        <xdr:cNvSpPr/>
      </xdr:nvSpPr>
      <xdr:spPr>
        <a:xfrm>
          <a:off x="11201400" y="22898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3175</xdr:rowOff>
    </xdr:from>
    <xdr:to>
      <xdr:col>22</xdr:col>
      <xdr:colOff>355600</xdr:colOff>
      <xdr:row>29</xdr:row>
      <xdr:rowOff>3175</xdr:rowOff>
    </xdr:to>
    <xdr:sp macro="" textlink="">
      <xdr:nvSpPr>
        <xdr:cNvPr id="29" name="角丸四角形 28"/>
        <xdr:cNvSpPr/>
      </xdr:nvSpPr>
      <xdr:spPr>
        <a:xfrm>
          <a:off x="11188700" y="23190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0</xdr:rowOff>
    </xdr:from>
    <xdr:to>
      <xdr:col>22</xdr:col>
      <xdr:colOff>355600</xdr:colOff>
      <xdr:row>29</xdr:row>
      <xdr:rowOff>0</xdr:rowOff>
    </xdr:to>
    <xdr:sp macro="" textlink="">
      <xdr:nvSpPr>
        <xdr:cNvPr id="30" name="角丸四角形 29"/>
        <xdr:cNvSpPr/>
      </xdr:nvSpPr>
      <xdr:spPr>
        <a:xfrm>
          <a:off x="11188700" y="24307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31" name="角丸四角形 30"/>
        <xdr:cNvSpPr/>
      </xdr:nvSpPr>
      <xdr:spPr>
        <a:xfrm>
          <a:off x="11214100" y="24612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32" name="角丸四角形 31"/>
        <xdr:cNvSpPr/>
      </xdr:nvSpPr>
      <xdr:spPr>
        <a:xfrm>
          <a:off x="11201400" y="24917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33" name="角丸四角形 32"/>
        <xdr:cNvSpPr/>
      </xdr:nvSpPr>
      <xdr:spPr>
        <a:xfrm>
          <a:off x="11188700" y="25209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63500</xdr:colOff>
      <xdr:row>28</xdr:row>
      <xdr:rowOff>377825</xdr:rowOff>
    </xdr:from>
    <xdr:to>
      <xdr:col>22</xdr:col>
      <xdr:colOff>342900</xdr:colOff>
      <xdr:row>28</xdr:row>
      <xdr:rowOff>377825</xdr:rowOff>
    </xdr:to>
    <xdr:sp macro="" textlink="">
      <xdr:nvSpPr>
        <xdr:cNvPr id="42" name="角丸四角形 41"/>
        <xdr:cNvSpPr/>
      </xdr:nvSpPr>
      <xdr:spPr>
        <a:xfrm>
          <a:off x="11176000" y="4991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43" name="角丸四角形 42"/>
        <xdr:cNvSpPr/>
      </xdr:nvSpPr>
      <xdr:spPr>
        <a:xfrm>
          <a:off x="11201400" y="5295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44" name="角丸四角形 43"/>
        <xdr:cNvSpPr/>
      </xdr:nvSpPr>
      <xdr:spPr>
        <a:xfrm>
          <a:off x="11188700" y="5600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63500</xdr:colOff>
      <xdr:row>29</xdr:row>
      <xdr:rowOff>3175</xdr:rowOff>
    </xdr:from>
    <xdr:to>
      <xdr:col>22</xdr:col>
      <xdr:colOff>342900</xdr:colOff>
      <xdr:row>29</xdr:row>
      <xdr:rowOff>3175</xdr:rowOff>
    </xdr:to>
    <xdr:sp macro="" textlink="">
      <xdr:nvSpPr>
        <xdr:cNvPr id="45" name="角丸四角形 44"/>
        <xdr:cNvSpPr/>
      </xdr:nvSpPr>
      <xdr:spPr>
        <a:xfrm>
          <a:off x="11176000" y="5892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0</xdr:rowOff>
    </xdr:from>
    <xdr:to>
      <xdr:col>22</xdr:col>
      <xdr:colOff>355600</xdr:colOff>
      <xdr:row>29</xdr:row>
      <xdr:rowOff>0</xdr:rowOff>
    </xdr:to>
    <xdr:sp macro="" textlink="">
      <xdr:nvSpPr>
        <xdr:cNvPr id="46" name="角丸四角形 45"/>
        <xdr:cNvSpPr/>
      </xdr:nvSpPr>
      <xdr:spPr>
        <a:xfrm>
          <a:off x="11188700" y="6718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47" name="角丸四角形 46"/>
        <xdr:cNvSpPr/>
      </xdr:nvSpPr>
      <xdr:spPr>
        <a:xfrm>
          <a:off x="11214100" y="7023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48" name="角丸四角形 47"/>
        <xdr:cNvSpPr/>
      </xdr:nvSpPr>
      <xdr:spPr>
        <a:xfrm>
          <a:off x="11201400" y="7327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49" name="角丸四角形 48"/>
        <xdr:cNvSpPr/>
      </xdr:nvSpPr>
      <xdr:spPr>
        <a:xfrm>
          <a:off x="11188700" y="7620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29</xdr:row>
      <xdr:rowOff>0</xdr:rowOff>
    </xdr:from>
    <xdr:to>
      <xdr:col>15</xdr:col>
      <xdr:colOff>0</xdr:colOff>
      <xdr:row>29</xdr:row>
      <xdr:rowOff>0</xdr:rowOff>
    </xdr:to>
    <xdr:sp macro="" textlink="">
      <xdr:nvSpPr>
        <xdr:cNvPr id="2" name="角丸四角形 1"/>
        <xdr:cNvSpPr/>
      </xdr:nvSpPr>
      <xdr:spPr>
        <a:xfrm>
          <a:off x="11188700" y="9474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29</xdr:row>
      <xdr:rowOff>0</xdr:rowOff>
    </xdr:from>
    <xdr:to>
      <xdr:col>14</xdr:col>
      <xdr:colOff>349250</xdr:colOff>
      <xdr:row>29</xdr:row>
      <xdr:rowOff>0</xdr:rowOff>
    </xdr:to>
    <xdr:sp macro="" textlink="">
      <xdr:nvSpPr>
        <xdr:cNvPr id="3" name="角丸四角形 2"/>
        <xdr:cNvSpPr/>
      </xdr:nvSpPr>
      <xdr:spPr>
        <a:xfrm>
          <a:off x="11214100" y="9779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0</xdr:rowOff>
    </xdr:from>
    <xdr:to>
      <xdr:col>15</xdr:col>
      <xdr:colOff>3175</xdr:colOff>
      <xdr:row>29</xdr:row>
      <xdr:rowOff>0</xdr:rowOff>
    </xdr:to>
    <xdr:sp macro="" textlink="">
      <xdr:nvSpPr>
        <xdr:cNvPr id="4" name="角丸四角形 3"/>
        <xdr:cNvSpPr/>
      </xdr:nvSpPr>
      <xdr:spPr>
        <a:xfrm>
          <a:off x="11201400" y="10083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5" name="角丸四角形 4"/>
        <xdr:cNvSpPr/>
      </xdr:nvSpPr>
      <xdr:spPr>
        <a:xfrm>
          <a:off x="11188700" y="10375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29</xdr:row>
      <xdr:rowOff>0</xdr:rowOff>
    </xdr:from>
    <xdr:to>
      <xdr:col>15</xdr:col>
      <xdr:colOff>0</xdr:colOff>
      <xdr:row>29</xdr:row>
      <xdr:rowOff>0</xdr:rowOff>
    </xdr:to>
    <xdr:sp macro="" textlink="">
      <xdr:nvSpPr>
        <xdr:cNvPr id="6" name="角丸四角形 5"/>
        <xdr:cNvSpPr/>
      </xdr:nvSpPr>
      <xdr:spPr>
        <a:xfrm>
          <a:off x="11188700" y="11480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29</xdr:row>
      <xdr:rowOff>0</xdr:rowOff>
    </xdr:from>
    <xdr:to>
      <xdr:col>14</xdr:col>
      <xdr:colOff>349250</xdr:colOff>
      <xdr:row>29</xdr:row>
      <xdr:rowOff>0</xdr:rowOff>
    </xdr:to>
    <xdr:sp macro="" textlink="">
      <xdr:nvSpPr>
        <xdr:cNvPr id="7" name="角丸四角形 6"/>
        <xdr:cNvSpPr/>
      </xdr:nvSpPr>
      <xdr:spPr>
        <a:xfrm>
          <a:off x="11214100" y="11785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0</xdr:rowOff>
    </xdr:from>
    <xdr:to>
      <xdr:col>15</xdr:col>
      <xdr:colOff>3175</xdr:colOff>
      <xdr:row>29</xdr:row>
      <xdr:rowOff>0</xdr:rowOff>
    </xdr:to>
    <xdr:sp macro="" textlink="">
      <xdr:nvSpPr>
        <xdr:cNvPr id="8" name="角丸四角形 7"/>
        <xdr:cNvSpPr/>
      </xdr:nvSpPr>
      <xdr:spPr>
        <a:xfrm>
          <a:off x="11201400" y="12090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9" name="角丸四角形 8"/>
        <xdr:cNvSpPr/>
      </xdr:nvSpPr>
      <xdr:spPr>
        <a:xfrm>
          <a:off x="11188700" y="12382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28</xdr:row>
      <xdr:rowOff>377825</xdr:rowOff>
    </xdr:from>
    <xdr:to>
      <xdr:col>15</xdr:col>
      <xdr:colOff>3175</xdr:colOff>
      <xdr:row>28</xdr:row>
      <xdr:rowOff>377825</xdr:rowOff>
    </xdr:to>
    <xdr:sp macro="" textlink="">
      <xdr:nvSpPr>
        <xdr:cNvPr id="10" name="角丸四角形 9"/>
        <xdr:cNvSpPr/>
      </xdr:nvSpPr>
      <xdr:spPr>
        <a:xfrm>
          <a:off x="11201400" y="13500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11" name="角丸四角形 10"/>
        <xdr:cNvSpPr/>
      </xdr:nvSpPr>
      <xdr:spPr>
        <a:xfrm>
          <a:off x="11226800" y="13804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28</xdr:row>
      <xdr:rowOff>377825</xdr:rowOff>
    </xdr:from>
    <xdr:to>
      <xdr:col>14</xdr:col>
      <xdr:colOff>349250</xdr:colOff>
      <xdr:row>28</xdr:row>
      <xdr:rowOff>377825</xdr:rowOff>
    </xdr:to>
    <xdr:sp macro="" textlink="">
      <xdr:nvSpPr>
        <xdr:cNvPr id="12" name="角丸四角形 11"/>
        <xdr:cNvSpPr/>
      </xdr:nvSpPr>
      <xdr:spPr>
        <a:xfrm>
          <a:off x="11214100" y="14109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3175</xdr:rowOff>
    </xdr:from>
    <xdr:to>
      <xdr:col>15</xdr:col>
      <xdr:colOff>3175</xdr:colOff>
      <xdr:row>29</xdr:row>
      <xdr:rowOff>3175</xdr:rowOff>
    </xdr:to>
    <xdr:sp macro="" textlink="">
      <xdr:nvSpPr>
        <xdr:cNvPr id="13" name="角丸四角形 12"/>
        <xdr:cNvSpPr/>
      </xdr:nvSpPr>
      <xdr:spPr>
        <a:xfrm>
          <a:off x="11201400" y="14401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14" name="角丸四角形 13"/>
        <xdr:cNvSpPr/>
      </xdr:nvSpPr>
      <xdr:spPr>
        <a:xfrm>
          <a:off x="11214100" y="15506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127000</xdr:colOff>
      <xdr:row>28</xdr:row>
      <xdr:rowOff>377825</xdr:rowOff>
    </xdr:from>
    <xdr:to>
      <xdr:col>22</xdr:col>
      <xdr:colOff>406400</xdr:colOff>
      <xdr:row>28</xdr:row>
      <xdr:rowOff>377825</xdr:rowOff>
    </xdr:to>
    <xdr:sp macro="" textlink="">
      <xdr:nvSpPr>
        <xdr:cNvPr id="15" name="角丸四角形 14"/>
        <xdr:cNvSpPr/>
      </xdr:nvSpPr>
      <xdr:spPr>
        <a:xfrm>
          <a:off x="11239500" y="15811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28</xdr:row>
      <xdr:rowOff>377825</xdr:rowOff>
    </xdr:from>
    <xdr:to>
      <xdr:col>22</xdr:col>
      <xdr:colOff>393700</xdr:colOff>
      <xdr:row>28</xdr:row>
      <xdr:rowOff>377825</xdr:rowOff>
    </xdr:to>
    <xdr:sp macro="" textlink="">
      <xdr:nvSpPr>
        <xdr:cNvPr id="16" name="角丸四角形 15"/>
        <xdr:cNvSpPr/>
      </xdr:nvSpPr>
      <xdr:spPr>
        <a:xfrm>
          <a:off x="11226800" y="16116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3175</xdr:rowOff>
    </xdr:from>
    <xdr:to>
      <xdr:col>22</xdr:col>
      <xdr:colOff>381000</xdr:colOff>
      <xdr:row>29</xdr:row>
      <xdr:rowOff>3175</xdr:rowOff>
    </xdr:to>
    <xdr:sp macro="" textlink="">
      <xdr:nvSpPr>
        <xdr:cNvPr id="17" name="角丸四角形 16"/>
        <xdr:cNvSpPr/>
      </xdr:nvSpPr>
      <xdr:spPr>
        <a:xfrm>
          <a:off x="11214100" y="16408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18" name="角丸四角形 17"/>
        <xdr:cNvSpPr/>
      </xdr:nvSpPr>
      <xdr:spPr>
        <a:xfrm>
          <a:off x="11214100" y="18262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127000</xdr:colOff>
      <xdr:row>29</xdr:row>
      <xdr:rowOff>0</xdr:rowOff>
    </xdr:from>
    <xdr:to>
      <xdr:col>22</xdr:col>
      <xdr:colOff>406400</xdr:colOff>
      <xdr:row>29</xdr:row>
      <xdr:rowOff>0</xdr:rowOff>
    </xdr:to>
    <xdr:sp macro="" textlink="">
      <xdr:nvSpPr>
        <xdr:cNvPr id="19" name="角丸四角形 18"/>
        <xdr:cNvSpPr/>
      </xdr:nvSpPr>
      <xdr:spPr>
        <a:xfrm>
          <a:off x="11239500" y="18567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29</xdr:row>
      <xdr:rowOff>0</xdr:rowOff>
    </xdr:from>
    <xdr:to>
      <xdr:col>22</xdr:col>
      <xdr:colOff>393700</xdr:colOff>
      <xdr:row>29</xdr:row>
      <xdr:rowOff>0</xdr:rowOff>
    </xdr:to>
    <xdr:sp macro="" textlink="">
      <xdr:nvSpPr>
        <xdr:cNvPr id="20" name="角丸四角形 19"/>
        <xdr:cNvSpPr/>
      </xdr:nvSpPr>
      <xdr:spPr>
        <a:xfrm>
          <a:off x="11226800" y="18872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21" name="角丸四角形 20"/>
        <xdr:cNvSpPr/>
      </xdr:nvSpPr>
      <xdr:spPr>
        <a:xfrm>
          <a:off x="11214100" y="19164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22" name="角丸四角形 21"/>
        <xdr:cNvSpPr/>
      </xdr:nvSpPr>
      <xdr:spPr>
        <a:xfrm>
          <a:off x="11201400" y="20269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29</xdr:row>
      <xdr:rowOff>0</xdr:rowOff>
    </xdr:from>
    <xdr:to>
      <xdr:col>22</xdr:col>
      <xdr:colOff>393700</xdr:colOff>
      <xdr:row>29</xdr:row>
      <xdr:rowOff>0</xdr:rowOff>
    </xdr:to>
    <xdr:sp macro="" textlink="">
      <xdr:nvSpPr>
        <xdr:cNvPr id="23" name="角丸四角形 22"/>
        <xdr:cNvSpPr/>
      </xdr:nvSpPr>
      <xdr:spPr>
        <a:xfrm>
          <a:off x="11226800" y="20574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24" name="角丸四角形 23"/>
        <xdr:cNvSpPr/>
      </xdr:nvSpPr>
      <xdr:spPr>
        <a:xfrm>
          <a:off x="11214100" y="20878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25" name="角丸四角形 24"/>
        <xdr:cNvSpPr/>
      </xdr:nvSpPr>
      <xdr:spPr>
        <a:xfrm>
          <a:off x="11201400" y="21170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26" name="角丸四角形 25"/>
        <xdr:cNvSpPr/>
      </xdr:nvSpPr>
      <xdr:spPr>
        <a:xfrm>
          <a:off x="11188700" y="22288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27" name="角丸四角形 26"/>
        <xdr:cNvSpPr/>
      </xdr:nvSpPr>
      <xdr:spPr>
        <a:xfrm>
          <a:off x="11214100" y="22593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28" name="角丸四角形 27"/>
        <xdr:cNvSpPr/>
      </xdr:nvSpPr>
      <xdr:spPr>
        <a:xfrm>
          <a:off x="11201400" y="22898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3175</xdr:rowOff>
    </xdr:from>
    <xdr:to>
      <xdr:col>22</xdr:col>
      <xdr:colOff>355600</xdr:colOff>
      <xdr:row>29</xdr:row>
      <xdr:rowOff>3175</xdr:rowOff>
    </xdr:to>
    <xdr:sp macro="" textlink="">
      <xdr:nvSpPr>
        <xdr:cNvPr id="29" name="角丸四角形 28"/>
        <xdr:cNvSpPr/>
      </xdr:nvSpPr>
      <xdr:spPr>
        <a:xfrm>
          <a:off x="11188700" y="23190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0</xdr:rowOff>
    </xdr:from>
    <xdr:to>
      <xdr:col>22</xdr:col>
      <xdr:colOff>355600</xdr:colOff>
      <xdr:row>29</xdr:row>
      <xdr:rowOff>0</xdr:rowOff>
    </xdr:to>
    <xdr:sp macro="" textlink="">
      <xdr:nvSpPr>
        <xdr:cNvPr id="30" name="角丸四角形 29"/>
        <xdr:cNvSpPr/>
      </xdr:nvSpPr>
      <xdr:spPr>
        <a:xfrm>
          <a:off x="11188700" y="24307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31" name="角丸四角形 30"/>
        <xdr:cNvSpPr/>
      </xdr:nvSpPr>
      <xdr:spPr>
        <a:xfrm>
          <a:off x="11214100" y="24612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32" name="角丸四角形 31"/>
        <xdr:cNvSpPr/>
      </xdr:nvSpPr>
      <xdr:spPr>
        <a:xfrm>
          <a:off x="11201400" y="24917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33" name="角丸四角形 32"/>
        <xdr:cNvSpPr/>
      </xdr:nvSpPr>
      <xdr:spPr>
        <a:xfrm>
          <a:off x="11188700" y="25209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63500</xdr:colOff>
      <xdr:row>28</xdr:row>
      <xdr:rowOff>377825</xdr:rowOff>
    </xdr:from>
    <xdr:to>
      <xdr:col>22</xdr:col>
      <xdr:colOff>342900</xdr:colOff>
      <xdr:row>28</xdr:row>
      <xdr:rowOff>377825</xdr:rowOff>
    </xdr:to>
    <xdr:sp macro="" textlink="">
      <xdr:nvSpPr>
        <xdr:cNvPr id="42" name="角丸四角形 41"/>
        <xdr:cNvSpPr/>
      </xdr:nvSpPr>
      <xdr:spPr>
        <a:xfrm>
          <a:off x="11176000" y="4991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43" name="角丸四角形 42"/>
        <xdr:cNvSpPr/>
      </xdr:nvSpPr>
      <xdr:spPr>
        <a:xfrm>
          <a:off x="11201400" y="5295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44" name="角丸四角形 43"/>
        <xdr:cNvSpPr/>
      </xdr:nvSpPr>
      <xdr:spPr>
        <a:xfrm>
          <a:off x="11188700" y="5600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63500</xdr:colOff>
      <xdr:row>29</xdr:row>
      <xdr:rowOff>3175</xdr:rowOff>
    </xdr:from>
    <xdr:to>
      <xdr:col>22</xdr:col>
      <xdr:colOff>342900</xdr:colOff>
      <xdr:row>29</xdr:row>
      <xdr:rowOff>3175</xdr:rowOff>
    </xdr:to>
    <xdr:sp macro="" textlink="">
      <xdr:nvSpPr>
        <xdr:cNvPr id="45" name="角丸四角形 44"/>
        <xdr:cNvSpPr/>
      </xdr:nvSpPr>
      <xdr:spPr>
        <a:xfrm>
          <a:off x="11176000" y="5892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0</xdr:rowOff>
    </xdr:from>
    <xdr:to>
      <xdr:col>22</xdr:col>
      <xdr:colOff>355600</xdr:colOff>
      <xdr:row>29</xdr:row>
      <xdr:rowOff>0</xdr:rowOff>
    </xdr:to>
    <xdr:sp macro="" textlink="">
      <xdr:nvSpPr>
        <xdr:cNvPr id="46" name="角丸四角形 45"/>
        <xdr:cNvSpPr/>
      </xdr:nvSpPr>
      <xdr:spPr>
        <a:xfrm>
          <a:off x="11188700" y="6718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47" name="角丸四角形 46"/>
        <xdr:cNvSpPr/>
      </xdr:nvSpPr>
      <xdr:spPr>
        <a:xfrm>
          <a:off x="11214100" y="7023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48" name="角丸四角形 47"/>
        <xdr:cNvSpPr/>
      </xdr:nvSpPr>
      <xdr:spPr>
        <a:xfrm>
          <a:off x="11201400" y="7327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49" name="角丸四角形 48"/>
        <xdr:cNvSpPr/>
      </xdr:nvSpPr>
      <xdr:spPr>
        <a:xfrm>
          <a:off x="11188700" y="7620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29</xdr:row>
      <xdr:rowOff>0</xdr:rowOff>
    </xdr:from>
    <xdr:to>
      <xdr:col>15</xdr:col>
      <xdr:colOff>0</xdr:colOff>
      <xdr:row>29</xdr:row>
      <xdr:rowOff>0</xdr:rowOff>
    </xdr:to>
    <xdr:sp macro="" textlink="">
      <xdr:nvSpPr>
        <xdr:cNvPr id="2" name="角丸四角形 1"/>
        <xdr:cNvSpPr/>
      </xdr:nvSpPr>
      <xdr:spPr>
        <a:xfrm>
          <a:off x="11188700" y="9474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29</xdr:row>
      <xdr:rowOff>0</xdr:rowOff>
    </xdr:from>
    <xdr:to>
      <xdr:col>14</xdr:col>
      <xdr:colOff>349250</xdr:colOff>
      <xdr:row>29</xdr:row>
      <xdr:rowOff>0</xdr:rowOff>
    </xdr:to>
    <xdr:sp macro="" textlink="">
      <xdr:nvSpPr>
        <xdr:cNvPr id="3" name="角丸四角形 2"/>
        <xdr:cNvSpPr/>
      </xdr:nvSpPr>
      <xdr:spPr>
        <a:xfrm>
          <a:off x="11214100" y="9779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0</xdr:rowOff>
    </xdr:from>
    <xdr:to>
      <xdr:col>15</xdr:col>
      <xdr:colOff>3175</xdr:colOff>
      <xdr:row>29</xdr:row>
      <xdr:rowOff>0</xdr:rowOff>
    </xdr:to>
    <xdr:sp macro="" textlink="">
      <xdr:nvSpPr>
        <xdr:cNvPr id="4" name="角丸四角形 3"/>
        <xdr:cNvSpPr/>
      </xdr:nvSpPr>
      <xdr:spPr>
        <a:xfrm>
          <a:off x="11201400" y="10083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5" name="角丸四角形 4"/>
        <xdr:cNvSpPr/>
      </xdr:nvSpPr>
      <xdr:spPr>
        <a:xfrm>
          <a:off x="11188700" y="10375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29</xdr:row>
      <xdr:rowOff>0</xdr:rowOff>
    </xdr:from>
    <xdr:to>
      <xdr:col>15</xdr:col>
      <xdr:colOff>0</xdr:colOff>
      <xdr:row>29</xdr:row>
      <xdr:rowOff>0</xdr:rowOff>
    </xdr:to>
    <xdr:sp macro="" textlink="">
      <xdr:nvSpPr>
        <xdr:cNvPr id="6" name="角丸四角形 5"/>
        <xdr:cNvSpPr/>
      </xdr:nvSpPr>
      <xdr:spPr>
        <a:xfrm>
          <a:off x="11188700" y="11480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29</xdr:row>
      <xdr:rowOff>0</xdr:rowOff>
    </xdr:from>
    <xdr:to>
      <xdr:col>14</xdr:col>
      <xdr:colOff>349250</xdr:colOff>
      <xdr:row>29</xdr:row>
      <xdr:rowOff>0</xdr:rowOff>
    </xdr:to>
    <xdr:sp macro="" textlink="">
      <xdr:nvSpPr>
        <xdr:cNvPr id="7" name="角丸四角形 6"/>
        <xdr:cNvSpPr/>
      </xdr:nvSpPr>
      <xdr:spPr>
        <a:xfrm>
          <a:off x="11214100" y="11785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0</xdr:rowOff>
    </xdr:from>
    <xdr:to>
      <xdr:col>15</xdr:col>
      <xdr:colOff>3175</xdr:colOff>
      <xdr:row>29</xdr:row>
      <xdr:rowOff>0</xdr:rowOff>
    </xdr:to>
    <xdr:sp macro="" textlink="">
      <xdr:nvSpPr>
        <xdr:cNvPr id="8" name="角丸四角形 7"/>
        <xdr:cNvSpPr/>
      </xdr:nvSpPr>
      <xdr:spPr>
        <a:xfrm>
          <a:off x="11201400" y="12090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9" name="角丸四角形 8"/>
        <xdr:cNvSpPr/>
      </xdr:nvSpPr>
      <xdr:spPr>
        <a:xfrm>
          <a:off x="11188700" y="12382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28</xdr:row>
      <xdr:rowOff>377825</xdr:rowOff>
    </xdr:from>
    <xdr:to>
      <xdr:col>15</xdr:col>
      <xdr:colOff>3175</xdr:colOff>
      <xdr:row>28</xdr:row>
      <xdr:rowOff>377825</xdr:rowOff>
    </xdr:to>
    <xdr:sp macro="" textlink="">
      <xdr:nvSpPr>
        <xdr:cNvPr id="10" name="角丸四角形 9"/>
        <xdr:cNvSpPr/>
      </xdr:nvSpPr>
      <xdr:spPr>
        <a:xfrm>
          <a:off x="11201400" y="13500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0</xdr:colOff>
      <xdr:row>28</xdr:row>
      <xdr:rowOff>377825</xdr:rowOff>
    </xdr:from>
    <xdr:to>
      <xdr:col>15</xdr:col>
      <xdr:colOff>0</xdr:colOff>
      <xdr:row>28</xdr:row>
      <xdr:rowOff>377825</xdr:rowOff>
    </xdr:to>
    <xdr:sp macro="" textlink="">
      <xdr:nvSpPr>
        <xdr:cNvPr id="11" name="角丸四角形 10"/>
        <xdr:cNvSpPr/>
      </xdr:nvSpPr>
      <xdr:spPr>
        <a:xfrm>
          <a:off x="11226800" y="13804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349250</xdr:colOff>
      <xdr:row>28</xdr:row>
      <xdr:rowOff>377825</xdr:rowOff>
    </xdr:from>
    <xdr:to>
      <xdr:col>14</xdr:col>
      <xdr:colOff>349250</xdr:colOff>
      <xdr:row>28</xdr:row>
      <xdr:rowOff>377825</xdr:rowOff>
    </xdr:to>
    <xdr:sp macro="" textlink="">
      <xdr:nvSpPr>
        <xdr:cNvPr id="12" name="角丸四角形 11"/>
        <xdr:cNvSpPr/>
      </xdr:nvSpPr>
      <xdr:spPr>
        <a:xfrm>
          <a:off x="11214100" y="14109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3175</xdr:colOff>
      <xdr:row>29</xdr:row>
      <xdr:rowOff>3175</xdr:rowOff>
    </xdr:from>
    <xdr:to>
      <xdr:col>15</xdr:col>
      <xdr:colOff>3175</xdr:colOff>
      <xdr:row>29</xdr:row>
      <xdr:rowOff>3175</xdr:rowOff>
    </xdr:to>
    <xdr:sp macro="" textlink="">
      <xdr:nvSpPr>
        <xdr:cNvPr id="13" name="角丸四角形 12"/>
        <xdr:cNvSpPr/>
      </xdr:nvSpPr>
      <xdr:spPr>
        <a:xfrm>
          <a:off x="11201400" y="14401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14" name="角丸四角形 13"/>
        <xdr:cNvSpPr/>
      </xdr:nvSpPr>
      <xdr:spPr>
        <a:xfrm>
          <a:off x="11214100" y="15506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127000</xdr:colOff>
      <xdr:row>28</xdr:row>
      <xdr:rowOff>377825</xdr:rowOff>
    </xdr:from>
    <xdr:to>
      <xdr:col>22</xdr:col>
      <xdr:colOff>406400</xdr:colOff>
      <xdr:row>28</xdr:row>
      <xdr:rowOff>377825</xdr:rowOff>
    </xdr:to>
    <xdr:sp macro="" textlink="">
      <xdr:nvSpPr>
        <xdr:cNvPr id="15" name="角丸四角形 14"/>
        <xdr:cNvSpPr/>
      </xdr:nvSpPr>
      <xdr:spPr>
        <a:xfrm>
          <a:off x="11239500" y="15811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28</xdr:row>
      <xdr:rowOff>377825</xdr:rowOff>
    </xdr:from>
    <xdr:to>
      <xdr:col>22</xdr:col>
      <xdr:colOff>393700</xdr:colOff>
      <xdr:row>28</xdr:row>
      <xdr:rowOff>377825</xdr:rowOff>
    </xdr:to>
    <xdr:sp macro="" textlink="">
      <xdr:nvSpPr>
        <xdr:cNvPr id="16" name="角丸四角形 15"/>
        <xdr:cNvSpPr/>
      </xdr:nvSpPr>
      <xdr:spPr>
        <a:xfrm>
          <a:off x="11226800" y="16116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3175</xdr:rowOff>
    </xdr:from>
    <xdr:to>
      <xdr:col>22</xdr:col>
      <xdr:colOff>381000</xdr:colOff>
      <xdr:row>29</xdr:row>
      <xdr:rowOff>3175</xdr:rowOff>
    </xdr:to>
    <xdr:sp macro="" textlink="">
      <xdr:nvSpPr>
        <xdr:cNvPr id="17" name="角丸四角形 16"/>
        <xdr:cNvSpPr/>
      </xdr:nvSpPr>
      <xdr:spPr>
        <a:xfrm>
          <a:off x="11214100" y="16408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18" name="角丸四角形 17"/>
        <xdr:cNvSpPr/>
      </xdr:nvSpPr>
      <xdr:spPr>
        <a:xfrm>
          <a:off x="11214100" y="18262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127000</xdr:colOff>
      <xdr:row>29</xdr:row>
      <xdr:rowOff>0</xdr:rowOff>
    </xdr:from>
    <xdr:to>
      <xdr:col>22</xdr:col>
      <xdr:colOff>406400</xdr:colOff>
      <xdr:row>29</xdr:row>
      <xdr:rowOff>0</xdr:rowOff>
    </xdr:to>
    <xdr:sp macro="" textlink="">
      <xdr:nvSpPr>
        <xdr:cNvPr id="19" name="角丸四角形 18"/>
        <xdr:cNvSpPr/>
      </xdr:nvSpPr>
      <xdr:spPr>
        <a:xfrm>
          <a:off x="11239500" y="18567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29</xdr:row>
      <xdr:rowOff>0</xdr:rowOff>
    </xdr:from>
    <xdr:to>
      <xdr:col>22</xdr:col>
      <xdr:colOff>393700</xdr:colOff>
      <xdr:row>29</xdr:row>
      <xdr:rowOff>0</xdr:rowOff>
    </xdr:to>
    <xdr:sp macro="" textlink="">
      <xdr:nvSpPr>
        <xdr:cNvPr id="20" name="角丸四角形 19"/>
        <xdr:cNvSpPr/>
      </xdr:nvSpPr>
      <xdr:spPr>
        <a:xfrm>
          <a:off x="11226800" y="18872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21" name="角丸四角形 20"/>
        <xdr:cNvSpPr/>
      </xdr:nvSpPr>
      <xdr:spPr>
        <a:xfrm>
          <a:off x="11214100" y="19164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22" name="角丸四角形 21"/>
        <xdr:cNvSpPr/>
      </xdr:nvSpPr>
      <xdr:spPr>
        <a:xfrm>
          <a:off x="11201400" y="20269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114300</xdr:colOff>
      <xdr:row>29</xdr:row>
      <xdr:rowOff>0</xdr:rowOff>
    </xdr:from>
    <xdr:to>
      <xdr:col>22</xdr:col>
      <xdr:colOff>393700</xdr:colOff>
      <xdr:row>29</xdr:row>
      <xdr:rowOff>0</xdr:rowOff>
    </xdr:to>
    <xdr:sp macro="" textlink="">
      <xdr:nvSpPr>
        <xdr:cNvPr id="23" name="角丸四角形 22"/>
        <xdr:cNvSpPr/>
      </xdr:nvSpPr>
      <xdr:spPr>
        <a:xfrm>
          <a:off x="11226800" y="20574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24" name="角丸四角形 23"/>
        <xdr:cNvSpPr/>
      </xdr:nvSpPr>
      <xdr:spPr>
        <a:xfrm>
          <a:off x="11214100" y="20878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25" name="角丸四角形 24"/>
        <xdr:cNvSpPr/>
      </xdr:nvSpPr>
      <xdr:spPr>
        <a:xfrm>
          <a:off x="11201400" y="21170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26" name="角丸四角形 25"/>
        <xdr:cNvSpPr/>
      </xdr:nvSpPr>
      <xdr:spPr>
        <a:xfrm>
          <a:off x="11188700" y="22288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28</xdr:row>
      <xdr:rowOff>377825</xdr:rowOff>
    </xdr:from>
    <xdr:to>
      <xdr:col>22</xdr:col>
      <xdr:colOff>381000</xdr:colOff>
      <xdr:row>28</xdr:row>
      <xdr:rowOff>377825</xdr:rowOff>
    </xdr:to>
    <xdr:sp macro="" textlink="">
      <xdr:nvSpPr>
        <xdr:cNvPr id="27" name="角丸四角形 26"/>
        <xdr:cNvSpPr/>
      </xdr:nvSpPr>
      <xdr:spPr>
        <a:xfrm>
          <a:off x="11214100" y="22593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28" name="角丸四角形 27"/>
        <xdr:cNvSpPr/>
      </xdr:nvSpPr>
      <xdr:spPr>
        <a:xfrm>
          <a:off x="11201400" y="22898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3175</xdr:rowOff>
    </xdr:from>
    <xdr:to>
      <xdr:col>22</xdr:col>
      <xdr:colOff>355600</xdr:colOff>
      <xdr:row>29</xdr:row>
      <xdr:rowOff>3175</xdr:rowOff>
    </xdr:to>
    <xdr:sp macro="" textlink="">
      <xdr:nvSpPr>
        <xdr:cNvPr id="29" name="角丸四角形 28"/>
        <xdr:cNvSpPr/>
      </xdr:nvSpPr>
      <xdr:spPr>
        <a:xfrm>
          <a:off x="11188700" y="231902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0</xdr:rowOff>
    </xdr:from>
    <xdr:to>
      <xdr:col>22</xdr:col>
      <xdr:colOff>355600</xdr:colOff>
      <xdr:row>29</xdr:row>
      <xdr:rowOff>0</xdr:rowOff>
    </xdr:to>
    <xdr:sp macro="" textlink="">
      <xdr:nvSpPr>
        <xdr:cNvPr id="30" name="角丸四角形 29"/>
        <xdr:cNvSpPr/>
      </xdr:nvSpPr>
      <xdr:spPr>
        <a:xfrm>
          <a:off x="11188700" y="24307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31" name="角丸四角形 30"/>
        <xdr:cNvSpPr/>
      </xdr:nvSpPr>
      <xdr:spPr>
        <a:xfrm>
          <a:off x="11214100" y="246126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32" name="角丸四角形 31"/>
        <xdr:cNvSpPr/>
      </xdr:nvSpPr>
      <xdr:spPr>
        <a:xfrm>
          <a:off x="11201400" y="249174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33" name="角丸四角形 32"/>
        <xdr:cNvSpPr/>
      </xdr:nvSpPr>
      <xdr:spPr>
        <a:xfrm>
          <a:off x="11188700" y="252095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63500</xdr:colOff>
      <xdr:row>28</xdr:row>
      <xdr:rowOff>377825</xdr:rowOff>
    </xdr:from>
    <xdr:to>
      <xdr:col>22</xdr:col>
      <xdr:colOff>342900</xdr:colOff>
      <xdr:row>28</xdr:row>
      <xdr:rowOff>377825</xdr:rowOff>
    </xdr:to>
    <xdr:sp macro="" textlink="">
      <xdr:nvSpPr>
        <xdr:cNvPr id="42" name="角丸四角形 41"/>
        <xdr:cNvSpPr/>
      </xdr:nvSpPr>
      <xdr:spPr>
        <a:xfrm>
          <a:off x="11176000" y="4991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28</xdr:row>
      <xdr:rowOff>377825</xdr:rowOff>
    </xdr:from>
    <xdr:to>
      <xdr:col>22</xdr:col>
      <xdr:colOff>368300</xdr:colOff>
      <xdr:row>28</xdr:row>
      <xdr:rowOff>377825</xdr:rowOff>
    </xdr:to>
    <xdr:sp macro="" textlink="">
      <xdr:nvSpPr>
        <xdr:cNvPr id="43" name="角丸四角形 42"/>
        <xdr:cNvSpPr/>
      </xdr:nvSpPr>
      <xdr:spPr>
        <a:xfrm>
          <a:off x="11201400" y="5295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44" name="角丸四角形 43"/>
        <xdr:cNvSpPr/>
      </xdr:nvSpPr>
      <xdr:spPr>
        <a:xfrm>
          <a:off x="11188700" y="56007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63500</xdr:colOff>
      <xdr:row>29</xdr:row>
      <xdr:rowOff>3175</xdr:rowOff>
    </xdr:from>
    <xdr:to>
      <xdr:col>22</xdr:col>
      <xdr:colOff>342900</xdr:colOff>
      <xdr:row>29</xdr:row>
      <xdr:rowOff>3175</xdr:rowOff>
    </xdr:to>
    <xdr:sp macro="" textlink="">
      <xdr:nvSpPr>
        <xdr:cNvPr id="45" name="角丸四角形 44"/>
        <xdr:cNvSpPr/>
      </xdr:nvSpPr>
      <xdr:spPr>
        <a:xfrm>
          <a:off x="11176000" y="58928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29</xdr:row>
      <xdr:rowOff>0</xdr:rowOff>
    </xdr:from>
    <xdr:to>
      <xdr:col>22</xdr:col>
      <xdr:colOff>355600</xdr:colOff>
      <xdr:row>29</xdr:row>
      <xdr:rowOff>0</xdr:rowOff>
    </xdr:to>
    <xdr:sp macro="" textlink="">
      <xdr:nvSpPr>
        <xdr:cNvPr id="46" name="角丸四角形 45"/>
        <xdr:cNvSpPr/>
      </xdr:nvSpPr>
      <xdr:spPr>
        <a:xfrm>
          <a:off x="11188700" y="67183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101600</xdr:colOff>
      <xdr:row>29</xdr:row>
      <xdr:rowOff>0</xdr:rowOff>
    </xdr:from>
    <xdr:to>
      <xdr:col>22</xdr:col>
      <xdr:colOff>381000</xdr:colOff>
      <xdr:row>29</xdr:row>
      <xdr:rowOff>0</xdr:rowOff>
    </xdr:to>
    <xdr:sp macro="" textlink="">
      <xdr:nvSpPr>
        <xdr:cNvPr id="47" name="角丸四角形 46"/>
        <xdr:cNvSpPr/>
      </xdr:nvSpPr>
      <xdr:spPr>
        <a:xfrm>
          <a:off x="11214100" y="70231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88900</xdr:colOff>
      <xdr:row>29</xdr:row>
      <xdr:rowOff>0</xdr:rowOff>
    </xdr:from>
    <xdr:to>
      <xdr:col>22</xdr:col>
      <xdr:colOff>368300</xdr:colOff>
      <xdr:row>29</xdr:row>
      <xdr:rowOff>0</xdr:rowOff>
    </xdr:to>
    <xdr:sp macro="" textlink="">
      <xdr:nvSpPr>
        <xdr:cNvPr id="48" name="角丸四角形 47"/>
        <xdr:cNvSpPr/>
      </xdr:nvSpPr>
      <xdr:spPr>
        <a:xfrm>
          <a:off x="11201400" y="73279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76200</xdr:colOff>
      <xdr:row>28</xdr:row>
      <xdr:rowOff>377825</xdr:rowOff>
    </xdr:from>
    <xdr:to>
      <xdr:col>22</xdr:col>
      <xdr:colOff>355600</xdr:colOff>
      <xdr:row>28</xdr:row>
      <xdr:rowOff>377825</xdr:rowOff>
    </xdr:to>
    <xdr:sp macro="" textlink="">
      <xdr:nvSpPr>
        <xdr:cNvPr id="49" name="角丸四角形 48"/>
        <xdr:cNvSpPr/>
      </xdr:nvSpPr>
      <xdr:spPr>
        <a:xfrm>
          <a:off x="11188700" y="7620000"/>
          <a:ext cx="279400" cy="1905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3175</xdr:colOff>
      <xdr:row>17</xdr:row>
      <xdr:rowOff>377825</xdr:rowOff>
    </xdr:from>
    <xdr:to>
      <xdr:col>1</xdr:col>
      <xdr:colOff>3175</xdr:colOff>
      <xdr:row>17</xdr:row>
      <xdr:rowOff>377825</xdr:rowOff>
    </xdr:to>
    <xdr:sp macro="" textlink="">
      <xdr:nvSpPr>
        <xdr:cNvPr id="16" name="角丸四角形 15"/>
        <xdr:cNvSpPr/>
      </xdr:nvSpPr>
      <xdr:spPr>
        <a:xfrm>
          <a:off x="5889625" y="10474325"/>
          <a:ext cx="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101600</xdr:colOff>
      <xdr:row>17</xdr:row>
      <xdr:rowOff>377825</xdr:rowOff>
    </xdr:from>
    <xdr:to>
      <xdr:col>8</xdr:col>
      <xdr:colOff>381000</xdr:colOff>
      <xdr:row>17</xdr:row>
      <xdr:rowOff>377825</xdr:rowOff>
    </xdr:to>
    <xdr:sp macro="" textlink="">
      <xdr:nvSpPr>
        <xdr:cNvPr id="17" name="角丸四角形 16"/>
        <xdr:cNvSpPr/>
      </xdr:nvSpPr>
      <xdr:spPr>
        <a:xfrm>
          <a:off x="89884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127000</xdr:colOff>
      <xdr:row>17</xdr:row>
      <xdr:rowOff>377825</xdr:rowOff>
    </xdr:from>
    <xdr:to>
      <xdr:col>8</xdr:col>
      <xdr:colOff>406400</xdr:colOff>
      <xdr:row>17</xdr:row>
      <xdr:rowOff>377825</xdr:rowOff>
    </xdr:to>
    <xdr:sp macro="" textlink="">
      <xdr:nvSpPr>
        <xdr:cNvPr id="18" name="角丸四角形 17"/>
        <xdr:cNvSpPr/>
      </xdr:nvSpPr>
      <xdr:spPr>
        <a:xfrm>
          <a:off x="90138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114300</xdr:colOff>
      <xdr:row>17</xdr:row>
      <xdr:rowOff>377825</xdr:rowOff>
    </xdr:from>
    <xdr:to>
      <xdr:col>8</xdr:col>
      <xdr:colOff>393700</xdr:colOff>
      <xdr:row>17</xdr:row>
      <xdr:rowOff>377825</xdr:rowOff>
    </xdr:to>
    <xdr:sp macro="" textlink="">
      <xdr:nvSpPr>
        <xdr:cNvPr id="19" name="角丸四角形 18"/>
        <xdr:cNvSpPr/>
      </xdr:nvSpPr>
      <xdr:spPr>
        <a:xfrm>
          <a:off x="90011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101600</xdr:colOff>
      <xdr:row>17</xdr:row>
      <xdr:rowOff>377825</xdr:rowOff>
    </xdr:from>
    <xdr:to>
      <xdr:col>8</xdr:col>
      <xdr:colOff>381000</xdr:colOff>
      <xdr:row>17</xdr:row>
      <xdr:rowOff>377825</xdr:rowOff>
    </xdr:to>
    <xdr:sp macro="" textlink="">
      <xdr:nvSpPr>
        <xdr:cNvPr id="20" name="角丸四角形 19"/>
        <xdr:cNvSpPr/>
      </xdr:nvSpPr>
      <xdr:spPr>
        <a:xfrm>
          <a:off x="89884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88900</xdr:colOff>
      <xdr:row>17</xdr:row>
      <xdr:rowOff>377825</xdr:rowOff>
    </xdr:from>
    <xdr:to>
      <xdr:col>8</xdr:col>
      <xdr:colOff>368300</xdr:colOff>
      <xdr:row>17</xdr:row>
      <xdr:rowOff>377825</xdr:rowOff>
    </xdr:to>
    <xdr:sp macro="" textlink="">
      <xdr:nvSpPr>
        <xdr:cNvPr id="21" name="角丸四角形 20"/>
        <xdr:cNvSpPr/>
      </xdr:nvSpPr>
      <xdr:spPr>
        <a:xfrm>
          <a:off x="89757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17</xdr:row>
      <xdr:rowOff>377825</xdr:rowOff>
    </xdr:from>
    <xdr:to>
      <xdr:col>8</xdr:col>
      <xdr:colOff>355600</xdr:colOff>
      <xdr:row>17</xdr:row>
      <xdr:rowOff>377825</xdr:rowOff>
    </xdr:to>
    <xdr:sp macro="" textlink="">
      <xdr:nvSpPr>
        <xdr:cNvPr id="22" name="角丸四角形 21"/>
        <xdr:cNvSpPr/>
      </xdr:nvSpPr>
      <xdr:spPr>
        <a:xfrm>
          <a:off x="89630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101600</xdr:colOff>
      <xdr:row>17</xdr:row>
      <xdr:rowOff>377825</xdr:rowOff>
    </xdr:from>
    <xdr:to>
      <xdr:col>8</xdr:col>
      <xdr:colOff>381000</xdr:colOff>
      <xdr:row>17</xdr:row>
      <xdr:rowOff>377825</xdr:rowOff>
    </xdr:to>
    <xdr:sp macro="" textlink="">
      <xdr:nvSpPr>
        <xdr:cNvPr id="23" name="角丸四角形 22"/>
        <xdr:cNvSpPr/>
      </xdr:nvSpPr>
      <xdr:spPr>
        <a:xfrm>
          <a:off x="89884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88900</xdr:colOff>
      <xdr:row>17</xdr:row>
      <xdr:rowOff>377825</xdr:rowOff>
    </xdr:from>
    <xdr:to>
      <xdr:col>8</xdr:col>
      <xdr:colOff>368300</xdr:colOff>
      <xdr:row>17</xdr:row>
      <xdr:rowOff>377825</xdr:rowOff>
    </xdr:to>
    <xdr:sp macro="" textlink="">
      <xdr:nvSpPr>
        <xdr:cNvPr id="24" name="角丸四角形 23"/>
        <xdr:cNvSpPr/>
      </xdr:nvSpPr>
      <xdr:spPr>
        <a:xfrm>
          <a:off x="89757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17</xdr:row>
      <xdr:rowOff>377825</xdr:rowOff>
    </xdr:from>
    <xdr:to>
      <xdr:col>8</xdr:col>
      <xdr:colOff>355600</xdr:colOff>
      <xdr:row>17</xdr:row>
      <xdr:rowOff>377825</xdr:rowOff>
    </xdr:to>
    <xdr:sp macro="" textlink="">
      <xdr:nvSpPr>
        <xdr:cNvPr id="25" name="角丸四角形 24"/>
        <xdr:cNvSpPr/>
      </xdr:nvSpPr>
      <xdr:spPr>
        <a:xfrm>
          <a:off x="89630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63500</xdr:colOff>
      <xdr:row>17</xdr:row>
      <xdr:rowOff>377825</xdr:rowOff>
    </xdr:from>
    <xdr:to>
      <xdr:col>8</xdr:col>
      <xdr:colOff>342900</xdr:colOff>
      <xdr:row>17</xdr:row>
      <xdr:rowOff>377825</xdr:rowOff>
    </xdr:to>
    <xdr:sp macro="" textlink="">
      <xdr:nvSpPr>
        <xdr:cNvPr id="26" name="角丸四角形 25"/>
        <xdr:cNvSpPr/>
      </xdr:nvSpPr>
      <xdr:spPr>
        <a:xfrm>
          <a:off x="89503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88900</xdr:colOff>
      <xdr:row>17</xdr:row>
      <xdr:rowOff>377825</xdr:rowOff>
    </xdr:from>
    <xdr:to>
      <xdr:col>8</xdr:col>
      <xdr:colOff>368300</xdr:colOff>
      <xdr:row>17</xdr:row>
      <xdr:rowOff>377825</xdr:rowOff>
    </xdr:to>
    <xdr:sp macro="" textlink="">
      <xdr:nvSpPr>
        <xdr:cNvPr id="27" name="角丸四角形 26"/>
        <xdr:cNvSpPr/>
      </xdr:nvSpPr>
      <xdr:spPr>
        <a:xfrm>
          <a:off x="89757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17</xdr:row>
      <xdr:rowOff>377825</xdr:rowOff>
    </xdr:from>
    <xdr:to>
      <xdr:col>8</xdr:col>
      <xdr:colOff>355600</xdr:colOff>
      <xdr:row>17</xdr:row>
      <xdr:rowOff>377825</xdr:rowOff>
    </xdr:to>
    <xdr:sp macro="" textlink="">
      <xdr:nvSpPr>
        <xdr:cNvPr id="28" name="角丸四角形 27"/>
        <xdr:cNvSpPr/>
      </xdr:nvSpPr>
      <xdr:spPr>
        <a:xfrm>
          <a:off x="89630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76200</xdr:colOff>
      <xdr:row>17</xdr:row>
      <xdr:rowOff>377825</xdr:rowOff>
    </xdr:from>
    <xdr:to>
      <xdr:col>8</xdr:col>
      <xdr:colOff>355600</xdr:colOff>
      <xdr:row>17</xdr:row>
      <xdr:rowOff>377825</xdr:rowOff>
    </xdr:to>
    <xdr:sp macro="" textlink="">
      <xdr:nvSpPr>
        <xdr:cNvPr id="29" name="角丸四角形 28"/>
        <xdr:cNvSpPr/>
      </xdr:nvSpPr>
      <xdr:spPr>
        <a:xfrm>
          <a:off x="8963025" y="10474325"/>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101600</xdr:colOff>
      <xdr:row>17</xdr:row>
      <xdr:rowOff>377825</xdr:rowOff>
    </xdr:from>
    <xdr:to>
      <xdr:col>9</xdr:col>
      <xdr:colOff>381000</xdr:colOff>
      <xdr:row>17</xdr:row>
      <xdr:rowOff>377825</xdr:rowOff>
    </xdr:to>
    <xdr:sp macro="" textlink="">
      <xdr:nvSpPr>
        <xdr:cNvPr id="108" name="角丸四角形 107"/>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127000</xdr:colOff>
      <xdr:row>17</xdr:row>
      <xdr:rowOff>377825</xdr:rowOff>
    </xdr:from>
    <xdr:to>
      <xdr:col>9</xdr:col>
      <xdr:colOff>406400</xdr:colOff>
      <xdr:row>17</xdr:row>
      <xdr:rowOff>377825</xdr:rowOff>
    </xdr:to>
    <xdr:sp macro="" textlink="">
      <xdr:nvSpPr>
        <xdr:cNvPr id="109" name="角丸四角形 108"/>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114300</xdr:colOff>
      <xdr:row>17</xdr:row>
      <xdr:rowOff>377825</xdr:rowOff>
    </xdr:from>
    <xdr:to>
      <xdr:col>9</xdr:col>
      <xdr:colOff>393700</xdr:colOff>
      <xdr:row>17</xdr:row>
      <xdr:rowOff>377825</xdr:rowOff>
    </xdr:to>
    <xdr:sp macro="" textlink="">
      <xdr:nvSpPr>
        <xdr:cNvPr id="110" name="角丸四角形 109"/>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101600</xdr:colOff>
      <xdr:row>17</xdr:row>
      <xdr:rowOff>377825</xdr:rowOff>
    </xdr:from>
    <xdr:to>
      <xdr:col>9</xdr:col>
      <xdr:colOff>381000</xdr:colOff>
      <xdr:row>17</xdr:row>
      <xdr:rowOff>377825</xdr:rowOff>
    </xdr:to>
    <xdr:sp macro="" textlink="">
      <xdr:nvSpPr>
        <xdr:cNvPr id="111" name="角丸四角形 110"/>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88900</xdr:colOff>
      <xdr:row>17</xdr:row>
      <xdr:rowOff>377825</xdr:rowOff>
    </xdr:from>
    <xdr:to>
      <xdr:col>9</xdr:col>
      <xdr:colOff>368300</xdr:colOff>
      <xdr:row>17</xdr:row>
      <xdr:rowOff>377825</xdr:rowOff>
    </xdr:to>
    <xdr:sp macro="" textlink="">
      <xdr:nvSpPr>
        <xdr:cNvPr id="112" name="角丸四角形 111"/>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17</xdr:row>
      <xdr:rowOff>377825</xdr:rowOff>
    </xdr:from>
    <xdr:to>
      <xdr:col>9</xdr:col>
      <xdr:colOff>355600</xdr:colOff>
      <xdr:row>17</xdr:row>
      <xdr:rowOff>377825</xdr:rowOff>
    </xdr:to>
    <xdr:sp macro="" textlink="">
      <xdr:nvSpPr>
        <xdr:cNvPr id="113" name="角丸四角形 112"/>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101600</xdr:colOff>
      <xdr:row>17</xdr:row>
      <xdr:rowOff>377825</xdr:rowOff>
    </xdr:from>
    <xdr:to>
      <xdr:col>9</xdr:col>
      <xdr:colOff>381000</xdr:colOff>
      <xdr:row>17</xdr:row>
      <xdr:rowOff>377825</xdr:rowOff>
    </xdr:to>
    <xdr:sp macro="" textlink="">
      <xdr:nvSpPr>
        <xdr:cNvPr id="114" name="角丸四角形 113"/>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88900</xdr:colOff>
      <xdr:row>17</xdr:row>
      <xdr:rowOff>377825</xdr:rowOff>
    </xdr:from>
    <xdr:to>
      <xdr:col>9</xdr:col>
      <xdr:colOff>368300</xdr:colOff>
      <xdr:row>17</xdr:row>
      <xdr:rowOff>377825</xdr:rowOff>
    </xdr:to>
    <xdr:sp macro="" textlink="">
      <xdr:nvSpPr>
        <xdr:cNvPr id="115" name="角丸四角形 114"/>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17</xdr:row>
      <xdr:rowOff>377825</xdr:rowOff>
    </xdr:from>
    <xdr:to>
      <xdr:col>9</xdr:col>
      <xdr:colOff>355600</xdr:colOff>
      <xdr:row>17</xdr:row>
      <xdr:rowOff>377825</xdr:rowOff>
    </xdr:to>
    <xdr:sp macro="" textlink="">
      <xdr:nvSpPr>
        <xdr:cNvPr id="116" name="角丸四角形 115"/>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63500</xdr:colOff>
      <xdr:row>17</xdr:row>
      <xdr:rowOff>377825</xdr:rowOff>
    </xdr:from>
    <xdr:to>
      <xdr:col>9</xdr:col>
      <xdr:colOff>342900</xdr:colOff>
      <xdr:row>17</xdr:row>
      <xdr:rowOff>377825</xdr:rowOff>
    </xdr:to>
    <xdr:sp macro="" textlink="">
      <xdr:nvSpPr>
        <xdr:cNvPr id="117" name="角丸四角形 116"/>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88900</xdr:colOff>
      <xdr:row>17</xdr:row>
      <xdr:rowOff>377825</xdr:rowOff>
    </xdr:from>
    <xdr:to>
      <xdr:col>9</xdr:col>
      <xdr:colOff>368300</xdr:colOff>
      <xdr:row>17</xdr:row>
      <xdr:rowOff>377825</xdr:rowOff>
    </xdr:to>
    <xdr:sp macro="" textlink="">
      <xdr:nvSpPr>
        <xdr:cNvPr id="118" name="角丸四角形 117"/>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17</xdr:row>
      <xdr:rowOff>377825</xdr:rowOff>
    </xdr:from>
    <xdr:to>
      <xdr:col>9</xdr:col>
      <xdr:colOff>355600</xdr:colOff>
      <xdr:row>17</xdr:row>
      <xdr:rowOff>377825</xdr:rowOff>
    </xdr:to>
    <xdr:sp macro="" textlink="">
      <xdr:nvSpPr>
        <xdr:cNvPr id="119" name="角丸四角形 118"/>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17</xdr:row>
      <xdr:rowOff>377825</xdr:rowOff>
    </xdr:from>
    <xdr:to>
      <xdr:col>9</xdr:col>
      <xdr:colOff>355600</xdr:colOff>
      <xdr:row>17</xdr:row>
      <xdr:rowOff>377825</xdr:rowOff>
    </xdr:to>
    <xdr:sp macro="" textlink="">
      <xdr:nvSpPr>
        <xdr:cNvPr id="120" name="角丸四角形 119"/>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101600</xdr:colOff>
      <xdr:row>17</xdr:row>
      <xdr:rowOff>377825</xdr:rowOff>
    </xdr:from>
    <xdr:to>
      <xdr:col>10</xdr:col>
      <xdr:colOff>381000</xdr:colOff>
      <xdr:row>17</xdr:row>
      <xdr:rowOff>377825</xdr:rowOff>
    </xdr:to>
    <xdr:sp macro="" textlink="">
      <xdr:nvSpPr>
        <xdr:cNvPr id="121" name="角丸四角形 120"/>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127000</xdr:colOff>
      <xdr:row>17</xdr:row>
      <xdr:rowOff>377825</xdr:rowOff>
    </xdr:from>
    <xdr:to>
      <xdr:col>10</xdr:col>
      <xdr:colOff>406400</xdr:colOff>
      <xdr:row>17</xdr:row>
      <xdr:rowOff>377825</xdr:rowOff>
    </xdr:to>
    <xdr:sp macro="" textlink="">
      <xdr:nvSpPr>
        <xdr:cNvPr id="122" name="角丸四角形 121"/>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17</xdr:row>
      <xdr:rowOff>377825</xdr:rowOff>
    </xdr:from>
    <xdr:to>
      <xdr:col>10</xdr:col>
      <xdr:colOff>393700</xdr:colOff>
      <xdr:row>17</xdr:row>
      <xdr:rowOff>377825</xdr:rowOff>
    </xdr:to>
    <xdr:sp macro="" textlink="">
      <xdr:nvSpPr>
        <xdr:cNvPr id="123" name="角丸四角形 122"/>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101600</xdr:colOff>
      <xdr:row>17</xdr:row>
      <xdr:rowOff>377825</xdr:rowOff>
    </xdr:from>
    <xdr:to>
      <xdr:col>10</xdr:col>
      <xdr:colOff>381000</xdr:colOff>
      <xdr:row>17</xdr:row>
      <xdr:rowOff>377825</xdr:rowOff>
    </xdr:to>
    <xdr:sp macro="" textlink="">
      <xdr:nvSpPr>
        <xdr:cNvPr id="124" name="角丸四角形 123"/>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88900</xdr:colOff>
      <xdr:row>17</xdr:row>
      <xdr:rowOff>377825</xdr:rowOff>
    </xdr:from>
    <xdr:to>
      <xdr:col>10</xdr:col>
      <xdr:colOff>368300</xdr:colOff>
      <xdr:row>17</xdr:row>
      <xdr:rowOff>377825</xdr:rowOff>
    </xdr:to>
    <xdr:sp macro="" textlink="">
      <xdr:nvSpPr>
        <xdr:cNvPr id="125" name="角丸四角形 124"/>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17</xdr:row>
      <xdr:rowOff>377825</xdr:rowOff>
    </xdr:from>
    <xdr:to>
      <xdr:col>10</xdr:col>
      <xdr:colOff>355600</xdr:colOff>
      <xdr:row>17</xdr:row>
      <xdr:rowOff>377825</xdr:rowOff>
    </xdr:to>
    <xdr:sp macro="" textlink="">
      <xdr:nvSpPr>
        <xdr:cNvPr id="126" name="角丸四角形 125"/>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101600</xdr:colOff>
      <xdr:row>17</xdr:row>
      <xdr:rowOff>377825</xdr:rowOff>
    </xdr:from>
    <xdr:to>
      <xdr:col>10</xdr:col>
      <xdr:colOff>381000</xdr:colOff>
      <xdr:row>17</xdr:row>
      <xdr:rowOff>377825</xdr:rowOff>
    </xdr:to>
    <xdr:sp macro="" textlink="">
      <xdr:nvSpPr>
        <xdr:cNvPr id="127" name="角丸四角形 126"/>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88900</xdr:colOff>
      <xdr:row>17</xdr:row>
      <xdr:rowOff>377825</xdr:rowOff>
    </xdr:from>
    <xdr:to>
      <xdr:col>10</xdr:col>
      <xdr:colOff>368300</xdr:colOff>
      <xdr:row>17</xdr:row>
      <xdr:rowOff>377825</xdr:rowOff>
    </xdr:to>
    <xdr:sp macro="" textlink="">
      <xdr:nvSpPr>
        <xdr:cNvPr id="128" name="角丸四角形 127"/>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17</xdr:row>
      <xdr:rowOff>377825</xdr:rowOff>
    </xdr:from>
    <xdr:to>
      <xdr:col>10</xdr:col>
      <xdr:colOff>355600</xdr:colOff>
      <xdr:row>17</xdr:row>
      <xdr:rowOff>377825</xdr:rowOff>
    </xdr:to>
    <xdr:sp macro="" textlink="">
      <xdr:nvSpPr>
        <xdr:cNvPr id="129" name="角丸四角形 128"/>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17</xdr:row>
      <xdr:rowOff>377825</xdr:rowOff>
    </xdr:from>
    <xdr:to>
      <xdr:col>10</xdr:col>
      <xdr:colOff>342900</xdr:colOff>
      <xdr:row>17</xdr:row>
      <xdr:rowOff>377825</xdr:rowOff>
    </xdr:to>
    <xdr:sp macro="" textlink="">
      <xdr:nvSpPr>
        <xdr:cNvPr id="130" name="角丸四角形 129"/>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88900</xdr:colOff>
      <xdr:row>17</xdr:row>
      <xdr:rowOff>377825</xdr:rowOff>
    </xdr:from>
    <xdr:to>
      <xdr:col>10</xdr:col>
      <xdr:colOff>368300</xdr:colOff>
      <xdr:row>17</xdr:row>
      <xdr:rowOff>377825</xdr:rowOff>
    </xdr:to>
    <xdr:sp macro="" textlink="">
      <xdr:nvSpPr>
        <xdr:cNvPr id="131" name="角丸四角形 130"/>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17</xdr:row>
      <xdr:rowOff>377825</xdr:rowOff>
    </xdr:from>
    <xdr:to>
      <xdr:col>10</xdr:col>
      <xdr:colOff>355600</xdr:colOff>
      <xdr:row>17</xdr:row>
      <xdr:rowOff>377825</xdr:rowOff>
    </xdr:to>
    <xdr:sp macro="" textlink="">
      <xdr:nvSpPr>
        <xdr:cNvPr id="132" name="角丸四角形 131"/>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17</xdr:row>
      <xdr:rowOff>377825</xdr:rowOff>
    </xdr:from>
    <xdr:to>
      <xdr:col>10</xdr:col>
      <xdr:colOff>355600</xdr:colOff>
      <xdr:row>17</xdr:row>
      <xdr:rowOff>377825</xdr:rowOff>
    </xdr:to>
    <xdr:sp macro="" textlink="">
      <xdr:nvSpPr>
        <xdr:cNvPr id="133" name="角丸四角形 132"/>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101600</xdr:colOff>
      <xdr:row>17</xdr:row>
      <xdr:rowOff>377825</xdr:rowOff>
    </xdr:from>
    <xdr:to>
      <xdr:col>11</xdr:col>
      <xdr:colOff>381000</xdr:colOff>
      <xdr:row>17</xdr:row>
      <xdr:rowOff>377825</xdr:rowOff>
    </xdr:to>
    <xdr:sp macro="" textlink="">
      <xdr:nvSpPr>
        <xdr:cNvPr id="134" name="角丸四角形 133"/>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127000</xdr:colOff>
      <xdr:row>17</xdr:row>
      <xdr:rowOff>377825</xdr:rowOff>
    </xdr:from>
    <xdr:to>
      <xdr:col>11</xdr:col>
      <xdr:colOff>406400</xdr:colOff>
      <xdr:row>17</xdr:row>
      <xdr:rowOff>377825</xdr:rowOff>
    </xdr:to>
    <xdr:sp macro="" textlink="">
      <xdr:nvSpPr>
        <xdr:cNvPr id="135" name="角丸四角形 134"/>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114300</xdr:colOff>
      <xdr:row>17</xdr:row>
      <xdr:rowOff>377825</xdr:rowOff>
    </xdr:from>
    <xdr:to>
      <xdr:col>11</xdr:col>
      <xdr:colOff>393700</xdr:colOff>
      <xdr:row>17</xdr:row>
      <xdr:rowOff>377825</xdr:rowOff>
    </xdr:to>
    <xdr:sp macro="" textlink="">
      <xdr:nvSpPr>
        <xdr:cNvPr id="136" name="角丸四角形 135"/>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101600</xdr:colOff>
      <xdr:row>17</xdr:row>
      <xdr:rowOff>377825</xdr:rowOff>
    </xdr:from>
    <xdr:to>
      <xdr:col>11</xdr:col>
      <xdr:colOff>381000</xdr:colOff>
      <xdr:row>17</xdr:row>
      <xdr:rowOff>377825</xdr:rowOff>
    </xdr:to>
    <xdr:sp macro="" textlink="">
      <xdr:nvSpPr>
        <xdr:cNvPr id="137" name="角丸四角形 136"/>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88900</xdr:colOff>
      <xdr:row>17</xdr:row>
      <xdr:rowOff>377825</xdr:rowOff>
    </xdr:from>
    <xdr:to>
      <xdr:col>11</xdr:col>
      <xdr:colOff>368300</xdr:colOff>
      <xdr:row>17</xdr:row>
      <xdr:rowOff>377825</xdr:rowOff>
    </xdr:to>
    <xdr:sp macro="" textlink="">
      <xdr:nvSpPr>
        <xdr:cNvPr id="138" name="角丸四角形 137"/>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17</xdr:row>
      <xdr:rowOff>377825</xdr:rowOff>
    </xdr:from>
    <xdr:to>
      <xdr:col>11</xdr:col>
      <xdr:colOff>355600</xdr:colOff>
      <xdr:row>17</xdr:row>
      <xdr:rowOff>377825</xdr:rowOff>
    </xdr:to>
    <xdr:sp macro="" textlink="">
      <xdr:nvSpPr>
        <xdr:cNvPr id="139" name="角丸四角形 138"/>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101600</xdr:colOff>
      <xdr:row>17</xdr:row>
      <xdr:rowOff>377825</xdr:rowOff>
    </xdr:from>
    <xdr:to>
      <xdr:col>11</xdr:col>
      <xdr:colOff>381000</xdr:colOff>
      <xdr:row>17</xdr:row>
      <xdr:rowOff>377825</xdr:rowOff>
    </xdr:to>
    <xdr:sp macro="" textlink="">
      <xdr:nvSpPr>
        <xdr:cNvPr id="140" name="角丸四角形 139"/>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88900</xdr:colOff>
      <xdr:row>17</xdr:row>
      <xdr:rowOff>377825</xdr:rowOff>
    </xdr:from>
    <xdr:to>
      <xdr:col>11</xdr:col>
      <xdr:colOff>368300</xdr:colOff>
      <xdr:row>17</xdr:row>
      <xdr:rowOff>377825</xdr:rowOff>
    </xdr:to>
    <xdr:sp macro="" textlink="">
      <xdr:nvSpPr>
        <xdr:cNvPr id="141" name="角丸四角形 140"/>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17</xdr:row>
      <xdr:rowOff>377825</xdr:rowOff>
    </xdr:from>
    <xdr:to>
      <xdr:col>11</xdr:col>
      <xdr:colOff>355600</xdr:colOff>
      <xdr:row>17</xdr:row>
      <xdr:rowOff>377825</xdr:rowOff>
    </xdr:to>
    <xdr:sp macro="" textlink="">
      <xdr:nvSpPr>
        <xdr:cNvPr id="142" name="角丸四角形 141"/>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63500</xdr:colOff>
      <xdr:row>17</xdr:row>
      <xdr:rowOff>377825</xdr:rowOff>
    </xdr:from>
    <xdr:to>
      <xdr:col>11</xdr:col>
      <xdr:colOff>342900</xdr:colOff>
      <xdr:row>17</xdr:row>
      <xdr:rowOff>377825</xdr:rowOff>
    </xdr:to>
    <xdr:sp macro="" textlink="">
      <xdr:nvSpPr>
        <xdr:cNvPr id="143" name="角丸四角形 142"/>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88900</xdr:colOff>
      <xdr:row>17</xdr:row>
      <xdr:rowOff>377825</xdr:rowOff>
    </xdr:from>
    <xdr:to>
      <xdr:col>11</xdr:col>
      <xdr:colOff>368300</xdr:colOff>
      <xdr:row>17</xdr:row>
      <xdr:rowOff>377825</xdr:rowOff>
    </xdr:to>
    <xdr:sp macro="" textlink="">
      <xdr:nvSpPr>
        <xdr:cNvPr id="144" name="角丸四角形 143"/>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17</xdr:row>
      <xdr:rowOff>377825</xdr:rowOff>
    </xdr:from>
    <xdr:to>
      <xdr:col>11</xdr:col>
      <xdr:colOff>355600</xdr:colOff>
      <xdr:row>17</xdr:row>
      <xdr:rowOff>377825</xdr:rowOff>
    </xdr:to>
    <xdr:sp macro="" textlink="">
      <xdr:nvSpPr>
        <xdr:cNvPr id="145" name="角丸四角形 144"/>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17</xdr:row>
      <xdr:rowOff>377825</xdr:rowOff>
    </xdr:from>
    <xdr:to>
      <xdr:col>11</xdr:col>
      <xdr:colOff>355600</xdr:colOff>
      <xdr:row>17</xdr:row>
      <xdr:rowOff>377825</xdr:rowOff>
    </xdr:to>
    <xdr:sp macro="" textlink="">
      <xdr:nvSpPr>
        <xdr:cNvPr id="146" name="角丸四角形 145"/>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101600</xdr:colOff>
      <xdr:row>17</xdr:row>
      <xdr:rowOff>377825</xdr:rowOff>
    </xdr:from>
    <xdr:to>
      <xdr:col>12</xdr:col>
      <xdr:colOff>381000</xdr:colOff>
      <xdr:row>17</xdr:row>
      <xdr:rowOff>377825</xdr:rowOff>
    </xdr:to>
    <xdr:sp macro="" textlink="">
      <xdr:nvSpPr>
        <xdr:cNvPr id="147" name="角丸四角形 146"/>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127000</xdr:colOff>
      <xdr:row>17</xdr:row>
      <xdr:rowOff>377825</xdr:rowOff>
    </xdr:from>
    <xdr:to>
      <xdr:col>12</xdr:col>
      <xdr:colOff>406400</xdr:colOff>
      <xdr:row>17</xdr:row>
      <xdr:rowOff>377825</xdr:rowOff>
    </xdr:to>
    <xdr:sp macro="" textlink="">
      <xdr:nvSpPr>
        <xdr:cNvPr id="148" name="角丸四角形 147"/>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114300</xdr:colOff>
      <xdr:row>17</xdr:row>
      <xdr:rowOff>377825</xdr:rowOff>
    </xdr:from>
    <xdr:to>
      <xdr:col>12</xdr:col>
      <xdr:colOff>393700</xdr:colOff>
      <xdr:row>17</xdr:row>
      <xdr:rowOff>377825</xdr:rowOff>
    </xdr:to>
    <xdr:sp macro="" textlink="">
      <xdr:nvSpPr>
        <xdr:cNvPr id="149" name="角丸四角形 148"/>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101600</xdr:colOff>
      <xdr:row>17</xdr:row>
      <xdr:rowOff>377825</xdr:rowOff>
    </xdr:from>
    <xdr:to>
      <xdr:col>12</xdr:col>
      <xdr:colOff>381000</xdr:colOff>
      <xdr:row>17</xdr:row>
      <xdr:rowOff>377825</xdr:rowOff>
    </xdr:to>
    <xdr:sp macro="" textlink="">
      <xdr:nvSpPr>
        <xdr:cNvPr id="150" name="角丸四角形 149"/>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88900</xdr:colOff>
      <xdr:row>17</xdr:row>
      <xdr:rowOff>377825</xdr:rowOff>
    </xdr:from>
    <xdr:to>
      <xdr:col>12</xdr:col>
      <xdr:colOff>368300</xdr:colOff>
      <xdr:row>17</xdr:row>
      <xdr:rowOff>377825</xdr:rowOff>
    </xdr:to>
    <xdr:sp macro="" textlink="">
      <xdr:nvSpPr>
        <xdr:cNvPr id="151" name="角丸四角形 150"/>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76200</xdr:colOff>
      <xdr:row>17</xdr:row>
      <xdr:rowOff>377825</xdr:rowOff>
    </xdr:from>
    <xdr:to>
      <xdr:col>12</xdr:col>
      <xdr:colOff>355600</xdr:colOff>
      <xdr:row>17</xdr:row>
      <xdr:rowOff>377825</xdr:rowOff>
    </xdr:to>
    <xdr:sp macro="" textlink="">
      <xdr:nvSpPr>
        <xdr:cNvPr id="152" name="角丸四角形 151"/>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101600</xdr:colOff>
      <xdr:row>17</xdr:row>
      <xdr:rowOff>377825</xdr:rowOff>
    </xdr:from>
    <xdr:to>
      <xdr:col>12</xdr:col>
      <xdr:colOff>381000</xdr:colOff>
      <xdr:row>17</xdr:row>
      <xdr:rowOff>377825</xdr:rowOff>
    </xdr:to>
    <xdr:sp macro="" textlink="">
      <xdr:nvSpPr>
        <xdr:cNvPr id="153" name="角丸四角形 152"/>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88900</xdr:colOff>
      <xdr:row>17</xdr:row>
      <xdr:rowOff>377825</xdr:rowOff>
    </xdr:from>
    <xdr:to>
      <xdr:col>12</xdr:col>
      <xdr:colOff>368300</xdr:colOff>
      <xdr:row>17</xdr:row>
      <xdr:rowOff>377825</xdr:rowOff>
    </xdr:to>
    <xdr:sp macro="" textlink="">
      <xdr:nvSpPr>
        <xdr:cNvPr id="154" name="角丸四角形 153"/>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76200</xdr:colOff>
      <xdr:row>17</xdr:row>
      <xdr:rowOff>377825</xdr:rowOff>
    </xdr:from>
    <xdr:to>
      <xdr:col>12</xdr:col>
      <xdr:colOff>355600</xdr:colOff>
      <xdr:row>17</xdr:row>
      <xdr:rowOff>377825</xdr:rowOff>
    </xdr:to>
    <xdr:sp macro="" textlink="">
      <xdr:nvSpPr>
        <xdr:cNvPr id="155" name="角丸四角形 154"/>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63500</xdr:colOff>
      <xdr:row>17</xdr:row>
      <xdr:rowOff>377825</xdr:rowOff>
    </xdr:from>
    <xdr:to>
      <xdr:col>12</xdr:col>
      <xdr:colOff>342900</xdr:colOff>
      <xdr:row>17</xdr:row>
      <xdr:rowOff>377825</xdr:rowOff>
    </xdr:to>
    <xdr:sp macro="" textlink="">
      <xdr:nvSpPr>
        <xdr:cNvPr id="156" name="角丸四角形 155"/>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88900</xdr:colOff>
      <xdr:row>17</xdr:row>
      <xdr:rowOff>377825</xdr:rowOff>
    </xdr:from>
    <xdr:to>
      <xdr:col>12</xdr:col>
      <xdr:colOff>368300</xdr:colOff>
      <xdr:row>17</xdr:row>
      <xdr:rowOff>377825</xdr:rowOff>
    </xdr:to>
    <xdr:sp macro="" textlink="">
      <xdr:nvSpPr>
        <xdr:cNvPr id="157" name="角丸四角形 156"/>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76200</xdr:colOff>
      <xdr:row>17</xdr:row>
      <xdr:rowOff>377825</xdr:rowOff>
    </xdr:from>
    <xdr:to>
      <xdr:col>12</xdr:col>
      <xdr:colOff>355600</xdr:colOff>
      <xdr:row>17</xdr:row>
      <xdr:rowOff>377825</xdr:rowOff>
    </xdr:to>
    <xdr:sp macro="" textlink="">
      <xdr:nvSpPr>
        <xdr:cNvPr id="158" name="角丸四角形 157"/>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76200</xdr:colOff>
      <xdr:row>17</xdr:row>
      <xdr:rowOff>377825</xdr:rowOff>
    </xdr:from>
    <xdr:to>
      <xdr:col>12</xdr:col>
      <xdr:colOff>355600</xdr:colOff>
      <xdr:row>17</xdr:row>
      <xdr:rowOff>377825</xdr:rowOff>
    </xdr:to>
    <xdr:sp macro="" textlink="">
      <xdr:nvSpPr>
        <xdr:cNvPr id="159" name="角丸四角形 158"/>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101600</xdr:colOff>
      <xdr:row>17</xdr:row>
      <xdr:rowOff>377825</xdr:rowOff>
    </xdr:from>
    <xdr:to>
      <xdr:col>13</xdr:col>
      <xdr:colOff>381000</xdr:colOff>
      <xdr:row>17</xdr:row>
      <xdr:rowOff>377825</xdr:rowOff>
    </xdr:to>
    <xdr:sp macro="" textlink="">
      <xdr:nvSpPr>
        <xdr:cNvPr id="160" name="角丸四角形 159"/>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127000</xdr:colOff>
      <xdr:row>17</xdr:row>
      <xdr:rowOff>377825</xdr:rowOff>
    </xdr:from>
    <xdr:to>
      <xdr:col>13</xdr:col>
      <xdr:colOff>406400</xdr:colOff>
      <xdr:row>17</xdr:row>
      <xdr:rowOff>377825</xdr:rowOff>
    </xdr:to>
    <xdr:sp macro="" textlink="">
      <xdr:nvSpPr>
        <xdr:cNvPr id="161" name="角丸四角形 160"/>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114300</xdr:colOff>
      <xdr:row>17</xdr:row>
      <xdr:rowOff>377825</xdr:rowOff>
    </xdr:from>
    <xdr:to>
      <xdr:col>13</xdr:col>
      <xdr:colOff>393700</xdr:colOff>
      <xdr:row>17</xdr:row>
      <xdr:rowOff>377825</xdr:rowOff>
    </xdr:to>
    <xdr:sp macro="" textlink="">
      <xdr:nvSpPr>
        <xdr:cNvPr id="162" name="角丸四角形 161"/>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101600</xdr:colOff>
      <xdr:row>17</xdr:row>
      <xdr:rowOff>377825</xdr:rowOff>
    </xdr:from>
    <xdr:to>
      <xdr:col>13</xdr:col>
      <xdr:colOff>381000</xdr:colOff>
      <xdr:row>17</xdr:row>
      <xdr:rowOff>377825</xdr:rowOff>
    </xdr:to>
    <xdr:sp macro="" textlink="">
      <xdr:nvSpPr>
        <xdr:cNvPr id="163" name="角丸四角形 162"/>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88900</xdr:colOff>
      <xdr:row>17</xdr:row>
      <xdr:rowOff>377825</xdr:rowOff>
    </xdr:from>
    <xdr:to>
      <xdr:col>13</xdr:col>
      <xdr:colOff>368300</xdr:colOff>
      <xdr:row>17</xdr:row>
      <xdr:rowOff>377825</xdr:rowOff>
    </xdr:to>
    <xdr:sp macro="" textlink="">
      <xdr:nvSpPr>
        <xdr:cNvPr id="164" name="角丸四角形 163"/>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76200</xdr:colOff>
      <xdr:row>17</xdr:row>
      <xdr:rowOff>377825</xdr:rowOff>
    </xdr:from>
    <xdr:to>
      <xdr:col>13</xdr:col>
      <xdr:colOff>355600</xdr:colOff>
      <xdr:row>17</xdr:row>
      <xdr:rowOff>377825</xdr:rowOff>
    </xdr:to>
    <xdr:sp macro="" textlink="">
      <xdr:nvSpPr>
        <xdr:cNvPr id="165" name="角丸四角形 164"/>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101600</xdr:colOff>
      <xdr:row>17</xdr:row>
      <xdr:rowOff>377825</xdr:rowOff>
    </xdr:from>
    <xdr:to>
      <xdr:col>13</xdr:col>
      <xdr:colOff>381000</xdr:colOff>
      <xdr:row>17</xdr:row>
      <xdr:rowOff>377825</xdr:rowOff>
    </xdr:to>
    <xdr:sp macro="" textlink="">
      <xdr:nvSpPr>
        <xdr:cNvPr id="166" name="角丸四角形 165"/>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88900</xdr:colOff>
      <xdr:row>17</xdr:row>
      <xdr:rowOff>377825</xdr:rowOff>
    </xdr:from>
    <xdr:to>
      <xdr:col>13</xdr:col>
      <xdr:colOff>368300</xdr:colOff>
      <xdr:row>17</xdr:row>
      <xdr:rowOff>377825</xdr:rowOff>
    </xdr:to>
    <xdr:sp macro="" textlink="">
      <xdr:nvSpPr>
        <xdr:cNvPr id="167" name="角丸四角形 166"/>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76200</xdr:colOff>
      <xdr:row>17</xdr:row>
      <xdr:rowOff>377825</xdr:rowOff>
    </xdr:from>
    <xdr:to>
      <xdr:col>13</xdr:col>
      <xdr:colOff>355600</xdr:colOff>
      <xdr:row>17</xdr:row>
      <xdr:rowOff>377825</xdr:rowOff>
    </xdr:to>
    <xdr:sp macro="" textlink="">
      <xdr:nvSpPr>
        <xdr:cNvPr id="168" name="角丸四角形 167"/>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63500</xdr:colOff>
      <xdr:row>17</xdr:row>
      <xdr:rowOff>377825</xdr:rowOff>
    </xdr:from>
    <xdr:to>
      <xdr:col>13</xdr:col>
      <xdr:colOff>342900</xdr:colOff>
      <xdr:row>17</xdr:row>
      <xdr:rowOff>377825</xdr:rowOff>
    </xdr:to>
    <xdr:sp macro="" textlink="">
      <xdr:nvSpPr>
        <xdr:cNvPr id="169" name="角丸四角形 168"/>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88900</xdr:colOff>
      <xdr:row>17</xdr:row>
      <xdr:rowOff>377825</xdr:rowOff>
    </xdr:from>
    <xdr:to>
      <xdr:col>13</xdr:col>
      <xdr:colOff>368300</xdr:colOff>
      <xdr:row>17</xdr:row>
      <xdr:rowOff>377825</xdr:rowOff>
    </xdr:to>
    <xdr:sp macro="" textlink="">
      <xdr:nvSpPr>
        <xdr:cNvPr id="170" name="角丸四角形 169"/>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76200</xdr:colOff>
      <xdr:row>17</xdr:row>
      <xdr:rowOff>377825</xdr:rowOff>
    </xdr:from>
    <xdr:to>
      <xdr:col>13</xdr:col>
      <xdr:colOff>355600</xdr:colOff>
      <xdr:row>17</xdr:row>
      <xdr:rowOff>377825</xdr:rowOff>
    </xdr:to>
    <xdr:sp macro="" textlink="">
      <xdr:nvSpPr>
        <xdr:cNvPr id="171" name="角丸四角形 170"/>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76200</xdr:colOff>
      <xdr:row>17</xdr:row>
      <xdr:rowOff>377825</xdr:rowOff>
    </xdr:from>
    <xdr:to>
      <xdr:col>13</xdr:col>
      <xdr:colOff>355600</xdr:colOff>
      <xdr:row>17</xdr:row>
      <xdr:rowOff>377825</xdr:rowOff>
    </xdr:to>
    <xdr:sp macro="" textlink="">
      <xdr:nvSpPr>
        <xdr:cNvPr id="172" name="角丸四角形 171"/>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101600</xdr:colOff>
      <xdr:row>17</xdr:row>
      <xdr:rowOff>377825</xdr:rowOff>
    </xdr:from>
    <xdr:to>
      <xdr:col>14</xdr:col>
      <xdr:colOff>381000</xdr:colOff>
      <xdr:row>17</xdr:row>
      <xdr:rowOff>377825</xdr:rowOff>
    </xdr:to>
    <xdr:sp macro="" textlink="">
      <xdr:nvSpPr>
        <xdr:cNvPr id="173" name="角丸四角形 172"/>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127000</xdr:colOff>
      <xdr:row>17</xdr:row>
      <xdr:rowOff>377825</xdr:rowOff>
    </xdr:from>
    <xdr:to>
      <xdr:col>14</xdr:col>
      <xdr:colOff>406400</xdr:colOff>
      <xdr:row>17</xdr:row>
      <xdr:rowOff>377825</xdr:rowOff>
    </xdr:to>
    <xdr:sp macro="" textlink="">
      <xdr:nvSpPr>
        <xdr:cNvPr id="174" name="角丸四角形 173"/>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114300</xdr:colOff>
      <xdr:row>17</xdr:row>
      <xdr:rowOff>377825</xdr:rowOff>
    </xdr:from>
    <xdr:to>
      <xdr:col>14</xdr:col>
      <xdr:colOff>393700</xdr:colOff>
      <xdr:row>17</xdr:row>
      <xdr:rowOff>377825</xdr:rowOff>
    </xdr:to>
    <xdr:sp macro="" textlink="">
      <xdr:nvSpPr>
        <xdr:cNvPr id="175" name="角丸四角形 174"/>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101600</xdr:colOff>
      <xdr:row>17</xdr:row>
      <xdr:rowOff>377825</xdr:rowOff>
    </xdr:from>
    <xdr:to>
      <xdr:col>14</xdr:col>
      <xdr:colOff>381000</xdr:colOff>
      <xdr:row>17</xdr:row>
      <xdr:rowOff>377825</xdr:rowOff>
    </xdr:to>
    <xdr:sp macro="" textlink="">
      <xdr:nvSpPr>
        <xdr:cNvPr id="176" name="角丸四角形 175"/>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88900</xdr:colOff>
      <xdr:row>17</xdr:row>
      <xdr:rowOff>377825</xdr:rowOff>
    </xdr:from>
    <xdr:to>
      <xdr:col>14</xdr:col>
      <xdr:colOff>368300</xdr:colOff>
      <xdr:row>17</xdr:row>
      <xdr:rowOff>377825</xdr:rowOff>
    </xdr:to>
    <xdr:sp macro="" textlink="">
      <xdr:nvSpPr>
        <xdr:cNvPr id="177" name="角丸四角形 176"/>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76200</xdr:colOff>
      <xdr:row>17</xdr:row>
      <xdr:rowOff>377825</xdr:rowOff>
    </xdr:from>
    <xdr:to>
      <xdr:col>14</xdr:col>
      <xdr:colOff>355600</xdr:colOff>
      <xdr:row>17</xdr:row>
      <xdr:rowOff>377825</xdr:rowOff>
    </xdr:to>
    <xdr:sp macro="" textlink="">
      <xdr:nvSpPr>
        <xdr:cNvPr id="178" name="角丸四角形 177"/>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101600</xdr:colOff>
      <xdr:row>17</xdr:row>
      <xdr:rowOff>377825</xdr:rowOff>
    </xdr:from>
    <xdr:to>
      <xdr:col>14</xdr:col>
      <xdr:colOff>381000</xdr:colOff>
      <xdr:row>17</xdr:row>
      <xdr:rowOff>377825</xdr:rowOff>
    </xdr:to>
    <xdr:sp macro="" textlink="">
      <xdr:nvSpPr>
        <xdr:cNvPr id="179" name="角丸四角形 178"/>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88900</xdr:colOff>
      <xdr:row>17</xdr:row>
      <xdr:rowOff>377825</xdr:rowOff>
    </xdr:from>
    <xdr:to>
      <xdr:col>14</xdr:col>
      <xdr:colOff>368300</xdr:colOff>
      <xdr:row>17</xdr:row>
      <xdr:rowOff>377825</xdr:rowOff>
    </xdr:to>
    <xdr:sp macro="" textlink="">
      <xdr:nvSpPr>
        <xdr:cNvPr id="180" name="角丸四角形 179"/>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76200</xdr:colOff>
      <xdr:row>17</xdr:row>
      <xdr:rowOff>377825</xdr:rowOff>
    </xdr:from>
    <xdr:to>
      <xdr:col>14</xdr:col>
      <xdr:colOff>355600</xdr:colOff>
      <xdr:row>17</xdr:row>
      <xdr:rowOff>377825</xdr:rowOff>
    </xdr:to>
    <xdr:sp macro="" textlink="">
      <xdr:nvSpPr>
        <xdr:cNvPr id="181" name="角丸四角形 180"/>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63500</xdr:colOff>
      <xdr:row>17</xdr:row>
      <xdr:rowOff>377825</xdr:rowOff>
    </xdr:from>
    <xdr:to>
      <xdr:col>14</xdr:col>
      <xdr:colOff>342900</xdr:colOff>
      <xdr:row>17</xdr:row>
      <xdr:rowOff>377825</xdr:rowOff>
    </xdr:to>
    <xdr:sp macro="" textlink="">
      <xdr:nvSpPr>
        <xdr:cNvPr id="182" name="角丸四角形 181"/>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88900</xdr:colOff>
      <xdr:row>17</xdr:row>
      <xdr:rowOff>377825</xdr:rowOff>
    </xdr:from>
    <xdr:to>
      <xdr:col>14</xdr:col>
      <xdr:colOff>368300</xdr:colOff>
      <xdr:row>17</xdr:row>
      <xdr:rowOff>377825</xdr:rowOff>
    </xdr:to>
    <xdr:sp macro="" textlink="">
      <xdr:nvSpPr>
        <xdr:cNvPr id="183" name="角丸四角形 182"/>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76200</xdr:colOff>
      <xdr:row>17</xdr:row>
      <xdr:rowOff>377825</xdr:rowOff>
    </xdr:from>
    <xdr:to>
      <xdr:col>14</xdr:col>
      <xdr:colOff>355600</xdr:colOff>
      <xdr:row>17</xdr:row>
      <xdr:rowOff>377825</xdr:rowOff>
    </xdr:to>
    <xdr:sp macro="" textlink="">
      <xdr:nvSpPr>
        <xdr:cNvPr id="184" name="角丸四角形 183"/>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76200</xdr:colOff>
      <xdr:row>17</xdr:row>
      <xdr:rowOff>377825</xdr:rowOff>
    </xdr:from>
    <xdr:to>
      <xdr:col>14</xdr:col>
      <xdr:colOff>355600</xdr:colOff>
      <xdr:row>17</xdr:row>
      <xdr:rowOff>377825</xdr:rowOff>
    </xdr:to>
    <xdr:sp macro="" textlink="">
      <xdr:nvSpPr>
        <xdr:cNvPr id="185" name="角丸四角形 184"/>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101600</xdr:colOff>
      <xdr:row>17</xdr:row>
      <xdr:rowOff>377825</xdr:rowOff>
    </xdr:from>
    <xdr:to>
      <xdr:col>9</xdr:col>
      <xdr:colOff>381000</xdr:colOff>
      <xdr:row>17</xdr:row>
      <xdr:rowOff>377825</xdr:rowOff>
    </xdr:to>
    <xdr:sp macro="" textlink="">
      <xdr:nvSpPr>
        <xdr:cNvPr id="186" name="角丸四角形 185"/>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127000</xdr:colOff>
      <xdr:row>17</xdr:row>
      <xdr:rowOff>377825</xdr:rowOff>
    </xdr:from>
    <xdr:to>
      <xdr:col>9</xdr:col>
      <xdr:colOff>406400</xdr:colOff>
      <xdr:row>17</xdr:row>
      <xdr:rowOff>377825</xdr:rowOff>
    </xdr:to>
    <xdr:sp macro="" textlink="">
      <xdr:nvSpPr>
        <xdr:cNvPr id="187" name="角丸四角形 186"/>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114300</xdr:colOff>
      <xdr:row>17</xdr:row>
      <xdr:rowOff>377825</xdr:rowOff>
    </xdr:from>
    <xdr:to>
      <xdr:col>9</xdr:col>
      <xdr:colOff>393700</xdr:colOff>
      <xdr:row>17</xdr:row>
      <xdr:rowOff>377825</xdr:rowOff>
    </xdr:to>
    <xdr:sp macro="" textlink="">
      <xdr:nvSpPr>
        <xdr:cNvPr id="188" name="角丸四角形 187"/>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101600</xdr:colOff>
      <xdr:row>17</xdr:row>
      <xdr:rowOff>377825</xdr:rowOff>
    </xdr:from>
    <xdr:to>
      <xdr:col>9</xdr:col>
      <xdr:colOff>381000</xdr:colOff>
      <xdr:row>17</xdr:row>
      <xdr:rowOff>377825</xdr:rowOff>
    </xdr:to>
    <xdr:sp macro="" textlink="">
      <xdr:nvSpPr>
        <xdr:cNvPr id="189" name="角丸四角形 188"/>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88900</xdr:colOff>
      <xdr:row>17</xdr:row>
      <xdr:rowOff>377825</xdr:rowOff>
    </xdr:from>
    <xdr:to>
      <xdr:col>9</xdr:col>
      <xdr:colOff>368300</xdr:colOff>
      <xdr:row>17</xdr:row>
      <xdr:rowOff>377825</xdr:rowOff>
    </xdr:to>
    <xdr:sp macro="" textlink="">
      <xdr:nvSpPr>
        <xdr:cNvPr id="190" name="角丸四角形 189"/>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17</xdr:row>
      <xdr:rowOff>377825</xdr:rowOff>
    </xdr:from>
    <xdr:to>
      <xdr:col>9</xdr:col>
      <xdr:colOff>355600</xdr:colOff>
      <xdr:row>17</xdr:row>
      <xdr:rowOff>377825</xdr:rowOff>
    </xdr:to>
    <xdr:sp macro="" textlink="">
      <xdr:nvSpPr>
        <xdr:cNvPr id="191" name="角丸四角形 190"/>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101600</xdr:colOff>
      <xdr:row>17</xdr:row>
      <xdr:rowOff>377825</xdr:rowOff>
    </xdr:from>
    <xdr:to>
      <xdr:col>9</xdr:col>
      <xdr:colOff>381000</xdr:colOff>
      <xdr:row>17</xdr:row>
      <xdr:rowOff>377825</xdr:rowOff>
    </xdr:to>
    <xdr:sp macro="" textlink="">
      <xdr:nvSpPr>
        <xdr:cNvPr id="192" name="角丸四角形 191"/>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88900</xdr:colOff>
      <xdr:row>17</xdr:row>
      <xdr:rowOff>377825</xdr:rowOff>
    </xdr:from>
    <xdr:to>
      <xdr:col>9</xdr:col>
      <xdr:colOff>368300</xdr:colOff>
      <xdr:row>17</xdr:row>
      <xdr:rowOff>377825</xdr:rowOff>
    </xdr:to>
    <xdr:sp macro="" textlink="">
      <xdr:nvSpPr>
        <xdr:cNvPr id="193" name="角丸四角形 192"/>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17</xdr:row>
      <xdr:rowOff>377825</xdr:rowOff>
    </xdr:from>
    <xdr:to>
      <xdr:col>9</xdr:col>
      <xdr:colOff>355600</xdr:colOff>
      <xdr:row>17</xdr:row>
      <xdr:rowOff>377825</xdr:rowOff>
    </xdr:to>
    <xdr:sp macro="" textlink="">
      <xdr:nvSpPr>
        <xdr:cNvPr id="194" name="角丸四角形 193"/>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63500</xdr:colOff>
      <xdr:row>17</xdr:row>
      <xdr:rowOff>377825</xdr:rowOff>
    </xdr:from>
    <xdr:to>
      <xdr:col>9</xdr:col>
      <xdr:colOff>342900</xdr:colOff>
      <xdr:row>17</xdr:row>
      <xdr:rowOff>377825</xdr:rowOff>
    </xdr:to>
    <xdr:sp macro="" textlink="">
      <xdr:nvSpPr>
        <xdr:cNvPr id="195" name="角丸四角形 194"/>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88900</xdr:colOff>
      <xdr:row>17</xdr:row>
      <xdr:rowOff>377825</xdr:rowOff>
    </xdr:from>
    <xdr:to>
      <xdr:col>9</xdr:col>
      <xdr:colOff>368300</xdr:colOff>
      <xdr:row>17</xdr:row>
      <xdr:rowOff>377825</xdr:rowOff>
    </xdr:to>
    <xdr:sp macro="" textlink="">
      <xdr:nvSpPr>
        <xdr:cNvPr id="196" name="角丸四角形 195"/>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17</xdr:row>
      <xdr:rowOff>377825</xdr:rowOff>
    </xdr:from>
    <xdr:to>
      <xdr:col>9</xdr:col>
      <xdr:colOff>355600</xdr:colOff>
      <xdr:row>17</xdr:row>
      <xdr:rowOff>377825</xdr:rowOff>
    </xdr:to>
    <xdr:sp macro="" textlink="">
      <xdr:nvSpPr>
        <xdr:cNvPr id="197" name="角丸四角形 196"/>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76200</xdr:colOff>
      <xdr:row>17</xdr:row>
      <xdr:rowOff>377825</xdr:rowOff>
    </xdr:from>
    <xdr:to>
      <xdr:col>9</xdr:col>
      <xdr:colOff>355600</xdr:colOff>
      <xdr:row>17</xdr:row>
      <xdr:rowOff>377825</xdr:rowOff>
    </xdr:to>
    <xdr:sp macro="" textlink="">
      <xdr:nvSpPr>
        <xdr:cNvPr id="198" name="角丸四角形 197"/>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101600</xdr:colOff>
      <xdr:row>17</xdr:row>
      <xdr:rowOff>377825</xdr:rowOff>
    </xdr:from>
    <xdr:to>
      <xdr:col>10</xdr:col>
      <xdr:colOff>381000</xdr:colOff>
      <xdr:row>17</xdr:row>
      <xdr:rowOff>377825</xdr:rowOff>
    </xdr:to>
    <xdr:sp macro="" textlink="">
      <xdr:nvSpPr>
        <xdr:cNvPr id="199" name="角丸四角形 198"/>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127000</xdr:colOff>
      <xdr:row>17</xdr:row>
      <xdr:rowOff>377825</xdr:rowOff>
    </xdr:from>
    <xdr:to>
      <xdr:col>10</xdr:col>
      <xdr:colOff>406400</xdr:colOff>
      <xdr:row>17</xdr:row>
      <xdr:rowOff>377825</xdr:rowOff>
    </xdr:to>
    <xdr:sp macro="" textlink="">
      <xdr:nvSpPr>
        <xdr:cNvPr id="200" name="角丸四角形 199"/>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114300</xdr:colOff>
      <xdr:row>17</xdr:row>
      <xdr:rowOff>377825</xdr:rowOff>
    </xdr:from>
    <xdr:to>
      <xdr:col>10</xdr:col>
      <xdr:colOff>393700</xdr:colOff>
      <xdr:row>17</xdr:row>
      <xdr:rowOff>377825</xdr:rowOff>
    </xdr:to>
    <xdr:sp macro="" textlink="">
      <xdr:nvSpPr>
        <xdr:cNvPr id="201" name="角丸四角形 200"/>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101600</xdr:colOff>
      <xdr:row>17</xdr:row>
      <xdr:rowOff>377825</xdr:rowOff>
    </xdr:from>
    <xdr:to>
      <xdr:col>10</xdr:col>
      <xdr:colOff>381000</xdr:colOff>
      <xdr:row>17</xdr:row>
      <xdr:rowOff>377825</xdr:rowOff>
    </xdr:to>
    <xdr:sp macro="" textlink="">
      <xdr:nvSpPr>
        <xdr:cNvPr id="202" name="角丸四角形 201"/>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88900</xdr:colOff>
      <xdr:row>17</xdr:row>
      <xdr:rowOff>377825</xdr:rowOff>
    </xdr:from>
    <xdr:to>
      <xdr:col>10</xdr:col>
      <xdr:colOff>368300</xdr:colOff>
      <xdr:row>17</xdr:row>
      <xdr:rowOff>377825</xdr:rowOff>
    </xdr:to>
    <xdr:sp macro="" textlink="">
      <xdr:nvSpPr>
        <xdr:cNvPr id="203" name="角丸四角形 202"/>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17</xdr:row>
      <xdr:rowOff>377825</xdr:rowOff>
    </xdr:from>
    <xdr:to>
      <xdr:col>10</xdr:col>
      <xdr:colOff>355600</xdr:colOff>
      <xdr:row>17</xdr:row>
      <xdr:rowOff>377825</xdr:rowOff>
    </xdr:to>
    <xdr:sp macro="" textlink="">
      <xdr:nvSpPr>
        <xdr:cNvPr id="204" name="角丸四角形 203"/>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101600</xdr:colOff>
      <xdr:row>17</xdr:row>
      <xdr:rowOff>377825</xdr:rowOff>
    </xdr:from>
    <xdr:to>
      <xdr:col>10</xdr:col>
      <xdr:colOff>381000</xdr:colOff>
      <xdr:row>17</xdr:row>
      <xdr:rowOff>377825</xdr:rowOff>
    </xdr:to>
    <xdr:sp macro="" textlink="">
      <xdr:nvSpPr>
        <xdr:cNvPr id="205" name="角丸四角形 204"/>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88900</xdr:colOff>
      <xdr:row>17</xdr:row>
      <xdr:rowOff>377825</xdr:rowOff>
    </xdr:from>
    <xdr:to>
      <xdr:col>10</xdr:col>
      <xdr:colOff>368300</xdr:colOff>
      <xdr:row>17</xdr:row>
      <xdr:rowOff>377825</xdr:rowOff>
    </xdr:to>
    <xdr:sp macro="" textlink="">
      <xdr:nvSpPr>
        <xdr:cNvPr id="206" name="角丸四角形 205"/>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17</xdr:row>
      <xdr:rowOff>377825</xdr:rowOff>
    </xdr:from>
    <xdr:to>
      <xdr:col>10</xdr:col>
      <xdr:colOff>355600</xdr:colOff>
      <xdr:row>17</xdr:row>
      <xdr:rowOff>377825</xdr:rowOff>
    </xdr:to>
    <xdr:sp macro="" textlink="">
      <xdr:nvSpPr>
        <xdr:cNvPr id="207" name="角丸四角形 206"/>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63500</xdr:colOff>
      <xdr:row>17</xdr:row>
      <xdr:rowOff>377825</xdr:rowOff>
    </xdr:from>
    <xdr:to>
      <xdr:col>10</xdr:col>
      <xdr:colOff>342900</xdr:colOff>
      <xdr:row>17</xdr:row>
      <xdr:rowOff>377825</xdr:rowOff>
    </xdr:to>
    <xdr:sp macro="" textlink="">
      <xdr:nvSpPr>
        <xdr:cNvPr id="208" name="角丸四角形 207"/>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88900</xdr:colOff>
      <xdr:row>17</xdr:row>
      <xdr:rowOff>377825</xdr:rowOff>
    </xdr:from>
    <xdr:to>
      <xdr:col>10</xdr:col>
      <xdr:colOff>368300</xdr:colOff>
      <xdr:row>17</xdr:row>
      <xdr:rowOff>377825</xdr:rowOff>
    </xdr:to>
    <xdr:sp macro="" textlink="">
      <xdr:nvSpPr>
        <xdr:cNvPr id="209" name="角丸四角形 208"/>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17</xdr:row>
      <xdr:rowOff>377825</xdr:rowOff>
    </xdr:from>
    <xdr:to>
      <xdr:col>10</xdr:col>
      <xdr:colOff>355600</xdr:colOff>
      <xdr:row>17</xdr:row>
      <xdr:rowOff>377825</xdr:rowOff>
    </xdr:to>
    <xdr:sp macro="" textlink="">
      <xdr:nvSpPr>
        <xdr:cNvPr id="210" name="角丸四角形 209"/>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76200</xdr:colOff>
      <xdr:row>17</xdr:row>
      <xdr:rowOff>377825</xdr:rowOff>
    </xdr:from>
    <xdr:to>
      <xdr:col>10</xdr:col>
      <xdr:colOff>355600</xdr:colOff>
      <xdr:row>17</xdr:row>
      <xdr:rowOff>377825</xdr:rowOff>
    </xdr:to>
    <xdr:sp macro="" textlink="">
      <xdr:nvSpPr>
        <xdr:cNvPr id="211" name="角丸四角形 210"/>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101600</xdr:colOff>
      <xdr:row>17</xdr:row>
      <xdr:rowOff>377825</xdr:rowOff>
    </xdr:from>
    <xdr:to>
      <xdr:col>11</xdr:col>
      <xdr:colOff>381000</xdr:colOff>
      <xdr:row>17</xdr:row>
      <xdr:rowOff>377825</xdr:rowOff>
    </xdr:to>
    <xdr:sp macro="" textlink="">
      <xdr:nvSpPr>
        <xdr:cNvPr id="212" name="角丸四角形 211"/>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127000</xdr:colOff>
      <xdr:row>17</xdr:row>
      <xdr:rowOff>377825</xdr:rowOff>
    </xdr:from>
    <xdr:to>
      <xdr:col>11</xdr:col>
      <xdr:colOff>406400</xdr:colOff>
      <xdr:row>17</xdr:row>
      <xdr:rowOff>377825</xdr:rowOff>
    </xdr:to>
    <xdr:sp macro="" textlink="">
      <xdr:nvSpPr>
        <xdr:cNvPr id="213" name="角丸四角形 212"/>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114300</xdr:colOff>
      <xdr:row>17</xdr:row>
      <xdr:rowOff>377825</xdr:rowOff>
    </xdr:from>
    <xdr:to>
      <xdr:col>11</xdr:col>
      <xdr:colOff>393700</xdr:colOff>
      <xdr:row>17</xdr:row>
      <xdr:rowOff>377825</xdr:rowOff>
    </xdr:to>
    <xdr:sp macro="" textlink="">
      <xdr:nvSpPr>
        <xdr:cNvPr id="214" name="角丸四角形 213"/>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101600</xdr:colOff>
      <xdr:row>17</xdr:row>
      <xdr:rowOff>377825</xdr:rowOff>
    </xdr:from>
    <xdr:to>
      <xdr:col>11</xdr:col>
      <xdr:colOff>381000</xdr:colOff>
      <xdr:row>17</xdr:row>
      <xdr:rowOff>377825</xdr:rowOff>
    </xdr:to>
    <xdr:sp macro="" textlink="">
      <xdr:nvSpPr>
        <xdr:cNvPr id="215" name="角丸四角形 214"/>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88900</xdr:colOff>
      <xdr:row>17</xdr:row>
      <xdr:rowOff>377825</xdr:rowOff>
    </xdr:from>
    <xdr:to>
      <xdr:col>11</xdr:col>
      <xdr:colOff>368300</xdr:colOff>
      <xdr:row>17</xdr:row>
      <xdr:rowOff>377825</xdr:rowOff>
    </xdr:to>
    <xdr:sp macro="" textlink="">
      <xdr:nvSpPr>
        <xdr:cNvPr id="216" name="角丸四角形 215"/>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17</xdr:row>
      <xdr:rowOff>377825</xdr:rowOff>
    </xdr:from>
    <xdr:to>
      <xdr:col>11</xdr:col>
      <xdr:colOff>355600</xdr:colOff>
      <xdr:row>17</xdr:row>
      <xdr:rowOff>377825</xdr:rowOff>
    </xdr:to>
    <xdr:sp macro="" textlink="">
      <xdr:nvSpPr>
        <xdr:cNvPr id="217" name="角丸四角形 216"/>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101600</xdr:colOff>
      <xdr:row>17</xdr:row>
      <xdr:rowOff>377825</xdr:rowOff>
    </xdr:from>
    <xdr:to>
      <xdr:col>11</xdr:col>
      <xdr:colOff>381000</xdr:colOff>
      <xdr:row>17</xdr:row>
      <xdr:rowOff>377825</xdr:rowOff>
    </xdr:to>
    <xdr:sp macro="" textlink="">
      <xdr:nvSpPr>
        <xdr:cNvPr id="218" name="角丸四角形 217"/>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88900</xdr:colOff>
      <xdr:row>17</xdr:row>
      <xdr:rowOff>377825</xdr:rowOff>
    </xdr:from>
    <xdr:to>
      <xdr:col>11</xdr:col>
      <xdr:colOff>368300</xdr:colOff>
      <xdr:row>17</xdr:row>
      <xdr:rowOff>377825</xdr:rowOff>
    </xdr:to>
    <xdr:sp macro="" textlink="">
      <xdr:nvSpPr>
        <xdr:cNvPr id="219" name="角丸四角形 218"/>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17</xdr:row>
      <xdr:rowOff>377825</xdr:rowOff>
    </xdr:from>
    <xdr:to>
      <xdr:col>11</xdr:col>
      <xdr:colOff>355600</xdr:colOff>
      <xdr:row>17</xdr:row>
      <xdr:rowOff>377825</xdr:rowOff>
    </xdr:to>
    <xdr:sp macro="" textlink="">
      <xdr:nvSpPr>
        <xdr:cNvPr id="220" name="角丸四角形 219"/>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63500</xdr:colOff>
      <xdr:row>17</xdr:row>
      <xdr:rowOff>377825</xdr:rowOff>
    </xdr:from>
    <xdr:to>
      <xdr:col>11</xdr:col>
      <xdr:colOff>342900</xdr:colOff>
      <xdr:row>17</xdr:row>
      <xdr:rowOff>377825</xdr:rowOff>
    </xdr:to>
    <xdr:sp macro="" textlink="">
      <xdr:nvSpPr>
        <xdr:cNvPr id="221" name="角丸四角形 220"/>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88900</xdr:colOff>
      <xdr:row>17</xdr:row>
      <xdr:rowOff>377825</xdr:rowOff>
    </xdr:from>
    <xdr:to>
      <xdr:col>11</xdr:col>
      <xdr:colOff>368300</xdr:colOff>
      <xdr:row>17</xdr:row>
      <xdr:rowOff>377825</xdr:rowOff>
    </xdr:to>
    <xdr:sp macro="" textlink="">
      <xdr:nvSpPr>
        <xdr:cNvPr id="222" name="角丸四角形 221"/>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17</xdr:row>
      <xdr:rowOff>377825</xdr:rowOff>
    </xdr:from>
    <xdr:to>
      <xdr:col>11</xdr:col>
      <xdr:colOff>355600</xdr:colOff>
      <xdr:row>17</xdr:row>
      <xdr:rowOff>377825</xdr:rowOff>
    </xdr:to>
    <xdr:sp macro="" textlink="">
      <xdr:nvSpPr>
        <xdr:cNvPr id="223" name="角丸四角形 222"/>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76200</xdr:colOff>
      <xdr:row>17</xdr:row>
      <xdr:rowOff>377825</xdr:rowOff>
    </xdr:from>
    <xdr:to>
      <xdr:col>11</xdr:col>
      <xdr:colOff>355600</xdr:colOff>
      <xdr:row>17</xdr:row>
      <xdr:rowOff>377825</xdr:rowOff>
    </xdr:to>
    <xdr:sp macro="" textlink="">
      <xdr:nvSpPr>
        <xdr:cNvPr id="224" name="角丸四角形 223"/>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101600</xdr:colOff>
      <xdr:row>17</xdr:row>
      <xdr:rowOff>377825</xdr:rowOff>
    </xdr:from>
    <xdr:to>
      <xdr:col>12</xdr:col>
      <xdr:colOff>381000</xdr:colOff>
      <xdr:row>17</xdr:row>
      <xdr:rowOff>377825</xdr:rowOff>
    </xdr:to>
    <xdr:sp macro="" textlink="">
      <xdr:nvSpPr>
        <xdr:cNvPr id="225" name="角丸四角形 224"/>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127000</xdr:colOff>
      <xdr:row>17</xdr:row>
      <xdr:rowOff>377825</xdr:rowOff>
    </xdr:from>
    <xdr:to>
      <xdr:col>12</xdr:col>
      <xdr:colOff>406400</xdr:colOff>
      <xdr:row>17</xdr:row>
      <xdr:rowOff>377825</xdr:rowOff>
    </xdr:to>
    <xdr:sp macro="" textlink="">
      <xdr:nvSpPr>
        <xdr:cNvPr id="226" name="角丸四角形 225"/>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114300</xdr:colOff>
      <xdr:row>17</xdr:row>
      <xdr:rowOff>377825</xdr:rowOff>
    </xdr:from>
    <xdr:to>
      <xdr:col>12</xdr:col>
      <xdr:colOff>393700</xdr:colOff>
      <xdr:row>17</xdr:row>
      <xdr:rowOff>377825</xdr:rowOff>
    </xdr:to>
    <xdr:sp macro="" textlink="">
      <xdr:nvSpPr>
        <xdr:cNvPr id="227" name="角丸四角形 226"/>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101600</xdr:colOff>
      <xdr:row>17</xdr:row>
      <xdr:rowOff>377825</xdr:rowOff>
    </xdr:from>
    <xdr:to>
      <xdr:col>12</xdr:col>
      <xdr:colOff>381000</xdr:colOff>
      <xdr:row>17</xdr:row>
      <xdr:rowOff>377825</xdr:rowOff>
    </xdr:to>
    <xdr:sp macro="" textlink="">
      <xdr:nvSpPr>
        <xdr:cNvPr id="228" name="角丸四角形 227"/>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88900</xdr:colOff>
      <xdr:row>17</xdr:row>
      <xdr:rowOff>377825</xdr:rowOff>
    </xdr:from>
    <xdr:to>
      <xdr:col>12</xdr:col>
      <xdr:colOff>368300</xdr:colOff>
      <xdr:row>17</xdr:row>
      <xdr:rowOff>377825</xdr:rowOff>
    </xdr:to>
    <xdr:sp macro="" textlink="">
      <xdr:nvSpPr>
        <xdr:cNvPr id="229" name="角丸四角形 228"/>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76200</xdr:colOff>
      <xdr:row>17</xdr:row>
      <xdr:rowOff>377825</xdr:rowOff>
    </xdr:from>
    <xdr:to>
      <xdr:col>12</xdr:col>
      <xdr:colOff>355600</xdr:colOff>
      <xdr:row>17</xdr:row>
      <xdr:rowOff>377825</xdr:rowOff>
    </xdr:to>
    <xdr:sp macro="" textlink="">
      <xdr:nvSpPr>
        <xdr:cNvPr id="230" name="角丸四角形 229"/>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101600</xdr:colOff>
      <xdr:row>17</xdr:row>
      <xdr:rowOff>377825</xdr:rowOff>
    </xdr:from>
    <xdr:to>
      <xdr:col>12</xdr:col>
      <xdr:colOff>381000</xdr:colOff>
      <xdr:row>17</xdr:row>
      <xdr:rowOff>377825</xdr:rowOff>
    </xdr:to>
    <xdr:sp macro="" textlink="">
      <xdr:nvSpPr>
        <xdr:cNvPr id="231" name="角丸四角形 230"/>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88900</xdr:colOff>
      <xdr:row>17</xdr:row>
      <xdr:rowOff>377825</xdr:rowOff>
    </xdr:from>
    <xdr:to>
      <xdr:col>12</xdr:col>
      <xdr:colOff>368300</xdr:colOff>
      <xdr:row>17</xdr:row>
      <xdr:rowOff>377825</xdr:rowOff>
    </xdr:to>
    <xdr:sp macro="" textlink="">
      <xdr:nvSpPr>
        <xdr:cNvPr id="232" name="角丸四角形 231"/>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76200</xdr:colOff>
      <xdr:row>17</xdr:row>
      <xdr:rowOff>377825</xdr:rowOff>
    </xdr:from>
    <xdr:to>
      <xdr:col>12</xdr:col>
      <xdr:colOff>355600</xdr:colOff>
      <xdr:row>17</xdr:row>
      <xdr:rowOff>377825</xdr:rowOff>
    </xdr:to>
    <xdr:sp macro="" textlink="">
      <xdr:nvSpPr>
        <xdr:cNvPr id="233" name="角丸四角形 232"/>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63500</xdr:colOff>
      <xdr:row>17</xdr:row>
      <xdr:rowOff>377825</xdr:rowOff>
    </xdr:from>
    <xdr:to>
      <xdr:col>12</xdr:col>
      <xdr:colOff>342900</xdr:colOff>
      <xdr:row>17</xdr:row>
      <xdr:rowOff>377825</xdr:rowOff>
    </xdr:to>
    <xdr:sp macro="" textlink="">
      <xdr:nvSpPr>
        <xdr:cNvPr id="234" name="角丸四角形 233"/>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88900</xdr:colOff>
      <xdr:row>17</xdr:row>
      <xdr:rowOff>377825</xdr:rowOff>
    </xdr:from>
    <xdr:to>
      <xdr:col>12</xdr:col>
      <xdr:colOff>368300</xdr:colOff>
      <xdr:row>17</xdr:row>
      <xdr:rowOff>377825</xdr:rowOff>
    </xdr:to>
    <xdr:sp macro="" textlink="">
      <xdr:nvSpPr>
        <xdr:cNvPr id="235" name="角丸四角形 234"/>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76200</xdr:colOff>
      <xdr:row>17</xdr:row>
      <xdr:rowOff>377825</xdr:rowOff>
    </xdr:from>
    <xdr:to>
      <xdr:col>12</xdr:col>
      <xdr:colOff>355600</xdr:colOff>
      <xdr:row>17</xdr:row>
      <xdr:rowOff>377825</xdr:rowOff>
    </xdr:to>
    <xdr:sp macro="" textlink="">
      <xdr:nvSpPr>
        <xdr:cNvPr id="236" name="角丸四角形 235"/>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76200</xdr:colOff>
      <xdr:row>17</xdr:row>
      <xdr:rowOff>377825</xdr:rowOff>
    </xdr:from>
    <xdr:to>
      <xdr:col>12</xdr:col>
      <xdr:colOff>355600</xdr:colOff>
      <xdr:row>17</xdr:row>
      <xdr:rowOff>377825</xdr:rowOff>
    </xdr:to>
    <xdr:sp macro="" textlink="">
      <xdr:nvSpPr>
        <xdr:cNvPr id="237" name="角丸四角形 236"/>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101600</xdr:colOff>
      <xdr:row>17</xdr:row>
      <xdr:rowOff>377825</xdr:rowOff>
    </xdr:from>
    <xdr:to>
      <xdr:col>13</xdr:col>
      <xdr:colOff>381000</xdr:colOff>
      <xdr:row>17</xdr:row>
      <xdr:rowOff>377825</xdr:rowOff>
    </xdr:to>
    <xdr:sp macro="" textlink="">
      <xdr:nvSpPr>
        <xdr:cNvPr id="238" name="角丸四角形 237"/>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127000</xdr:colOff>
      <xdr:row>17</xdr:row>
      <xdr:rowOff>377825</xdr:rowOff>
    </xdr:from>
    <xdr:to>
      <xdr:col>13</xdr:col>
      <xdr:colOff>406400</xdr:colOff>
      <xdr:row>17</xdr:row>
      <xdr:rowOff>377825</xdr:rowOff>
    </xdr:to>
    <xdr:sp macro="" textlink="">
      <xdr:nvSpPr>
        <xdr:cNvPr id="239" name="角丸四角形 238"/>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114300</xdr:colOff>
      <xdr:row>17</xdr:row>
      <xdr:rowOff>377825</xdr:rowOff>
    </xdr:from>
    <xdr:to>
      <xdr:col>13</xdr:col>
      <xdr:colOff>393700</xdr:colOff>
      <xdr:row>17</xdr:row>
      <xdr:rowOff>377825</xdr:rowOff>
    </xdr:to>
    <xdr:sp macro="" textlink="">
      <xdr:nvSpPr>
        <xdr:cNvPr id="240" name="角丸四角形 239"/>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101600</xdr:colOff>
      <xdr:row>17</xdr:row>
      <xdr:rowOff>377825</xdr:rowOff>
    </xdr:from>
    <xdr:to>
      <xdr:col>13</xdr:col>
      <xdr:colOff>381000</xdr:colOff>
      <xdr:row>17</xdr:row>
      <xdr:rowOff>377825</xdr:rowOff>
    </xdr:to>
    <xdr:sp macro="" textlink="">
      <xdr:nvSpPr>
        <xdr:cNvPr id="241" name="角丸四角形 240"/>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88900</xdr:colOff>
      <xdr:row>17</xdr:row>
      <xdr:rowOff>377825</xdr:rowOff>
    </xdr:from>
    <xdr:to>
      <xdr:col>13</xdr:col>
      <xdr:colOff>368300</xdr:colOff>
      <xdr:row>17</xdr:row>
      <xdr:rowOff>377825</xdr:rowOff>
    </xdr:to>
    <xdr:sp macro="" textlink="">
      <xdr:nvSpPr>
        <xdr:cNvPr id="242" name="角丸四角形 241"/>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76200</xdr:colOff>
      <xdr:row>17</xdr:row>
      <xdr:rowOff>377825</xdr:rowOff>
    </xdr:from>
    <xdr:to>
      <xdr:col>13</xdr:col>
      <xdr:colOff>355600</xdr:colOff>
      <xdr:row>17</xdr:row>
      <xdr:rowOff>377825</xdr:rowOff>
    </xdr:to>
    <xdr:sp macro="" textlink="">
      <xdr:nvSpPr>
        <xdr:cNvPr id="243" name="角丸四角形 242"/>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101600</xdr:colOff>
      <xdr:row>17</xdr:row>
      <xdr:rowOff>377825</xdr:rowOff>
    </xdr:from>
    <xdr:to>
      <xdr:col>13</xdr:col>
      <xdr:colOff>381000</xdr:colOff>
      <xdr:row>17</xdr:row>
      <xdr:rowOff>377825</xdr:rowOff>
    </xdr:to>
    <xdr:sp macro="" textlink="">
      <xdr:nvSpPr>
        <xdr:cNvPr id="244" name="角丸四角形 243"/>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88900</xdr:colOff>
      <xdr:row>17</xdr:row>
      <xdr:rowOff>377825</xdr:rowOff>
    </xdr:from>
    <xdr:to>
      <xdr:col>13</xdr:col>
      <xdr:colOff>368300</xdr:colOff>
      <xdr:row>17</xdr:row>
      <xdr:rowOff>377825</xdr:rowOff>
    </xdr:to>
    <xdr:sp macro="" textlink="">
      <xdr:nvSpPr>
        <xdr:cNvPr id="245" name="角丸四角形 244"/>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76200</xdr:colOff>
      <xdr:row>17</xdr:row>
      <xdr:rowOff>377825</xdr:rowOff>
    </xdr:from>
    <xdr:to>
      <xdr:col>13</xdr:col>
      <xdr:colOff>355600</xdr:colOff>
      <xdr:row>17</xdr:row>
      <xdr:rowOff>377825</xdr:rowOff>
    </xdr:to>
    <xdr:sp macro="" textlink="">
      <xdr:nvSpPr>
        <xdr:cNvPr id="246" name="角丸四角形 245"/>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63500</xdr:colOff>
      <xdr:row>17</xdr:row>
      <xdr:rowOff>377825</xdr:rowOff>
    </xdr:from>
    <xdr:to>
      <xdr:col>13</xdr:col>
      <xdr:colOff>342900</xdr:colOff>
      <xdr:row>17</xdr:row>
      <xdr:rowOff>377825</xdr:rowOff>
    </xdr:to>
    <xdr:sp macro="" textlink="">
      <xdr:nvSpPr>
        <xdr:cNvPr id="247" name="角丸四角形 246"/>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88900</xdr:colOff>
      <xdr:row>17</xdr:row>
      <xdr:rowOff>377825</xdr:rowOff>
    </xdr:from>
    <xdr:to>
      <xdr:col>13</xdr:col>
      <xdr:colOff>368300</xdr:colOff>
      <xdr:row>17</xdr:row>
      <xdr:rowOff>377825</xdr:rowOff>
    </xdr:to>
    <xdr:sp macro="" textlink="">
      <xdr:nvSpPr>
        <xdr:cNvPr id="248" name="角丸四角形 247"/>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76200</xdr:colOff>
      <xdr:row>17</xdr:row>
      <xdr:rowOff>377825</xdr:rowOff>
    </xdr:from>
    <xdr:to>
      <xdr:col>13</xdr:col>
      <xdr:colOff>355600</xdr:colOff>
      <xdr:row>17</xdr:row>
      <xdr:rowOff>377825</xdr:rowOff>
    </xdr:to>
    <xdr:sp macro="" textlink="">
      <xdr:nvSpPr>
        <xdr:cNvPr id="249" name="角丸四角形 248"/>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76200</xdr:colOff>
      <xdr:row>17</xdr:row>
      <xdr:rowOff>377825</xdr:rowOff>
    </xdr:from>
    <xdr:to>
      <xdr:col>13</xdr:col>
      <xdr:colOff>355600</xdr:colOff>
      <xdr:row>17</xdr:row>
      <xdr:rowOff>377825</xdr:rowOff>
    </xdr:to>
    <xdr:sp macro="" textlink="">
      <xdr:nvSpPr>
        <xdr:cNvPr id="250" name="角丸四角形 249"/>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101600</xdr:colOff>
      <xdr:row>17</xdr:row>
      <xdr:rowOff>377825</xdr:rowOff>
    </xdr:from>
    <xdr:to>
      <xdr:col>14</xdr:col>
      <xdr:colOff>381000</xdr:colOff>
      <xdr:row>17</xdr:row>
      <xdr:rowOff>377825</xdr:rowOff>
    </xdr:to>
    <xdr:sp macro="" textlink="">
      <xdr:nvSpPr>
        <xdr:cNvPr id="251" name="角丸四角形 250"/>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127000</xdr:colOff>
      <xdr:row>17</xdr:row>
      <xdr:rowOff>377825</xdr:rowOff>
    </xdr:from>
    <xdr:to>
      <xdr:col>14</xdr:col>
      <xdr:colOff>406400</xdr:colOff>
      <xdr:row>17</xdr:row>
      <xdr:rowOff>377825</xdr:rowOff>
    </xdr:to>
    <xdr:sp macro="" textlink="">
      <xdr:nvSpPr>
        <xdr:cNvPr id="252" name="角丸四角形 251"/>
        <xdr:cNvSpPr/>
      </xdr:nvSpPr>
      <xdr:spPr>
        <a:xfrm>
          <a:off x="46132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114300</xdr:colOff>
      <xdr:row>17</xdr:row>
      <xdr:rowOff>377825</xdr:rowOff>
    </xdr:from>
    <xdr:to>
      <xdr:col>14</xdr:col>
      <xdr:colOff>393700</xdr:colOff>
      <xdr:row>17</xdr:row>
      <xdr:rowOff>377825</xdr:rowOff>
    </xdr:to>
    <xdr:sp macro="" textlink="">
      <xdr:nvSpPr>
        <xdr:cNvPr id="253" name="角丸四角形 252"/>
        <xdr:cNvSpPr/>
      </xdr:nvSpPr>
      <xdr:spPr>
        <a:xfrm>
          <a:off x="46005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101600</xdr:colOff>
      <xdr:row>17</xdr:row>
      <xdr:rowOff>377825</xdr:rowOff>
    </xdr:from>
    <xdr:to>
      <xdr:col>14</xdr:col>
      <xdr:colOff>381000</xdr:colOff>
      <xdr:row>17</xdr:row>
      <xdr:rowOff>377825</xdr:rowOff>
    </xdr:to>
    <xdr:sp macro="" textlink="">
      <xdr:nvSpPr>
        <xdr:cNvPr id="254" name="角丸四角形 253"/>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88900</xdr:colOff>
      <xdr:row>17</xdr:row>
      <xdr:rowOff>377825</xdr:rowOff>
    </xdr:from>
    <xdr:to>
      <xdr:col>14</xdr:col>
      <xdr:colOff>368300</xdr:colOff>
      <xdr:row>17</xdr:row>
      <xdr:rowOff>377825</xdr:rowOff>
    </xdr:to>
    <xdr:sp macro="" textlink="">
      <xdr:nvSpPr>
        <xdr:cNvPr id="255" name="角丸四角形 254"/>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76200</xdr:colOff>
      <xdr:row>17</xdr:row>
      <xdr:rowOff>377825</xdr:rowOff>
    </xdr:from>
    <xdr:to>
      <xdr:col>14</xdr:col>
      <xdr:colOff>355600</xdr:colOff>
      <xdr:row>17</xdr:row>
      <xdr:rowOff>377825</xdr:rowOff>
    </xdr:to>
    <xdr:sp macro="" textlink="">
      <xdr:nvSpPr>
        <xdr:cNvPr id="256" name="角丸四角形 255"/>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101600</xdr:colOff>
      <xdr:row>17</xdr:row>
      <xdr:rowOff>377825</xdr:rowOff>
    </xdr:from>
    <xdr:to>
      <xdr:col>14</xdr:col>
      <xdr:colOff>381000</xdr:colOff>
      <xdr:row>17</xdr:row>
      <xdr:rowOff>377825</xdr:rowOff>
    </xdr:to>
    <xdr:sp macro="" textlink="">
      <xdr:nvSpPr>
        <xdr:cNvPr id="257" name="角丸四角形 256"/>
        <xdr:cNvSpPr/>
      </xdr:nvSpPr>
      <xdr:spPr>
        <a:xfrm>
          <a:off x="45878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88900</xdr:colOff>
      <xdr:row>17</xdr:row>
      <xdr:rowOff>377825</xdr:rowOff>
    </xdr:from>
    <xdr:to>
      <xdr:col>14</xdr:col>
      <xdr:colOff>368300</xdr:colOff>
      <xdr:row>17</xdr:row>
      <xdr:rowOff>377825</xdr:rowOff>
    </xdr:to>
    <xdr:sp macro="" textlink="">
      <xdr:nvSpPr>
        <xdr:cNvPr id="258" name="角丸四角形 257"/>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76200</xdr:colOff>
      <xdr:row>17</xdr:row>
      <xdr:rowOff>377825</xdr:rowOff>
    </xdr:from>
    <xdr:to>
      <xdr:col>14</xdr:col>
      <xdr:colOff>355600</xdr:colOff>
      <xdr:row>17</xdr:row>
      <xdr:rowOff>377825</xdr:rowOff>
    </xdr:to>
    <xdr:sp macro="" textlink="">
      <xdr:nvSpPr>
        <xdr:cNvPr id="259" name="角丸四角形 258"/>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63500</xdr:colOff>
      <xdr:row>17</xdr:row>
      <xdr:rowOff>377825</xdr:rowOff>
    </xdr:from>
    <xdr:to>
      <xdr:col>14</xdr:col>
      <xdr:colOff>342900</xdr:colOff>
      <xdr:row>17</xdr:row>
      <xdr:rowOff>377825</xdr:rowOff>
    </xdr:to>
    <xdr:sp macro="" textlink="">
      <xdr:nvSpPr>
        <xdr:cNvPr id="260" name="角丸四角形 259"/>
        <xdr:cNvSpPr/>
      </xdr:nvSpPr>
      <xdr:spPr>
        <a:xfrm>
          <a:off x="45497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88900</xdr:colOff>
      <xdr:row>17</xdr:row>
      <xdr:rowOff>377825</xdr:rowOff>
    </xdr:from>
    <xdr:to>
      <xdr:col>14</xdr:col>
      <xdr:colOff>368300</xdr:colOff>
      <xdr:row>17</xdr:row>
      <xdr:rowOff>377825</xdr:rowOff>
    </xdr:to>
    <xdr:sp macro="" textlink="">
      <xdr:nvSpPr>
        <xdr:cNvPr id="261" name="角丸四角形 260"/>
        <xdr:cNvSpPr/>
      </xdr:nvSpPr>
      <xdr:spPr>
        <a:xfrm>
          <a:off x="45751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76200</xdr:colOff>
      <xdr:row>17</xdr:row>
      <xdr:rowOff>377825</xdr:rowOff>
    </xdr:from>
    <xdr:to>
      <xdr:col>14</xdr:col>
      <xdr:colOff>355600</xdr:colOff>
      <xdr:row>17</xdr:row>
      <xdr:rowOff>377825</xdr:rowOff>
    </xdr:to>
    <xdr:sp macro="" textlink="">
      <xdr:nvSpPr>
        <xdr:cNvPr id="262" name="角丸四角形 261"/>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76200</xdr:colOff>
      <xdr:row>17</xdr:row>
      <xdr:rowOff>377825</xdr:rowOff>
    </xdr:from>
    <xdr:to>
      <xdr:col>14</xdr:col>
      <xdr:colOff>355600</xdr:colOff>
      <xdr:row>17</xdr:row>
      <xdr:rowOff>377825</xdr:rowOff>
    </xdr:to>
    <xdr:sp macro="" textlink="">
      <xdr:nvSpPr>
        <xdr:cNvPr id="263" name="角丸四角形 262"/>
        <xdr:cNvSpPr/>
      </xdr:nvSpPr>
      <xdr:spPr>
        <a:xfrm>
          <a:off x="4562475" y="3244850"/>
          <a:ext cx="279400" cy="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276225</xdr:colOff>
      <xdr:row>11</xdr:row>
      <xdr:rowOff>76200</xdr:rowOff>
    </xdr:from>
    <xdr:to>
      <xdr:col>10</xdr:col>
      <xdr:colOff>342900</xdr:colOff>
      <xdr:row>38</xdr:row>
      <xdr:rowOff>66675</xdr:rowOff>
    </xdr:to>
    <xdr:pic>
      <xdr:nvPicPr>
        <xdr:cNvPr id="12764" name="Picture 1484" descr="C:\Documents and Settings\HIRO\My Documents\旭FCJr\コミセン.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825" y="2066925"/>
          <a:ext cx="55530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295275</xdr:colOff>
      <xdr:row>44</xdr:row>
      <xdr:rowOff>57150</xdr:rowOff>
    </xdr:from>
    <xdr:to>
      <xdr:col>10</xdr:col>
      <xdr:colOff>466725</xdr:colOff>
      <xdr:row>74</xdr:row>
      <xdr:rowOff>38100</xdr:rowOff>
    </xdr:to>
    <xdr:pic>
      <xdr:nvPicPr>
        <xdr:cNvPr id="12765" name="Picture 1485" descr="C:\Documents and Settings\HIRO\My Documents\旭FCJr\コミセン広域.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5" y="7800975"/>
          <a:ext cx="6343650" cy="512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476250</xdr:colOff>
      <xdr:row>12</xdr:row>
      <xdr:rowOff>47625</xdr:rowOff>
    </xdr:from>
    <xdr:to>
      <xdr:col>11</xdr:col>
      <xdr:colOff>171450</xdr:colOff>
      <xdr:row>16</xdr:row>
      <xdr:rowOff>19050</xdr:rowOff>
    </xdr:to>
    <xdr:sp macro="" textlink="">
      <xdr:nvSpPr>
        <xdr:cNvPr id="12750" name="Text Box 1486"/>
        <xdr:cNvSpPr txBox="1">
          <a:spLocks noChangeArrowheads="1"/>
        </xdr:cNvSpPr>
      </xdr:nvSpPr>
      <xdr:spPr bwMode="auto">
        <a:xfrm>
          <a:off x="3905250" y="2209800"/>
          <a:ext cx="3810000" cy="657225"/>
        </a:xfrm>
        <a:prstGeom prst="rect">
          <a:avLst/>
        </a:prstGeom>
        <a:solidFill>
          <a:srgbClr val="FFFFFF"/>
        </a:solidFill>
        <a:ln w="9525">
          <a:solidFill>
            <a:srgbClr val="000000"/>
          </a:solidFill>
          <a:miter lim="800000"/>
          <a:headEnd/>
          <a:tailEnd/>
        </a:ln>
        <a:effectLst/>
      </xdr:spPr>
      <xdr:txBody>
        <a:bodyPr vertOverflow="clip" wrap="square" lIns="36576" tIns="22860" rIns="0" bIns="22860" anchor="ctr" upright="1"/>
        <a:lstStyle/>
        <a:p>
          <a:pPr algn="l" rtl="0">
            <a:lnSpc>
              <a:spcPts val="1800"/>
            </a:lnSpc>
            <a:defRPr sz="1000"/>
          </a:pPr>
          <a:r>
            <a:rPr lang="ja-JP" altLang="en-US" sz="1600" b="1" i="0" u="none" strike="noStrike" baseline="0">
              <a:solidFill>
                <a:srgbClr val="FF0000"/>
              </a:solidFill>
              <a:latin typeface="ＭＳ Ｐゴシック"/>
              <a:ea typeface="ＭＳ Ｐゴシック"/>
            </a:rPr>
            <a:t>　一般のお客さまもありますので、</a:t>
          </a:r>
        </a:p>
        <a:p>
          <a:pPr algn="l" rtl="0">
            <a:lnSpc>
              <a:spcPts val="1800"/>
            </a:lnSpc>
            <a:defRPr sz="1000"/>
          </a:pPr>
          <a:r>
            <a:rPr lang="ja-JP" altLang="en-US" sz="1600" b="1" i="0" u="none" strike="noStrike" baseline="0">
              <a:solidFill>
                <a:srgbClr val="FF0000"/>
              </a:solidFill>
              <a:latin typeface="ＭＳ Ｐゴシック"/>
              <a:ea typeface="ＭＳ Ｐゴシック"/>
            </a:rPr>
            <a:t>　なるべく乗り合わせでお越しください</a:t>
          </a:r>
        </a:p>
      </xdr:txBody>
    </xdr:sp>
    <xdr:clientData/>
  </xdr:twoCellAnchor>
  <xdr:twoCellAnchor>
    <xdr:from>
      <xdr:col>7</xdr:col>
      <xdr:colOff>419100</xdr:colOff>
      <xdr:row>18</xdr:row>
      <xdr:rowOff>47625</xdr:rowOff>
    </xdr:from>
    <xdr:to>
      <xdr:col>11</xdr:col>
      <xdr:colOff>409575</xdr:colOff>
      <xdr:row>21</xdr:row>
      <xdr:rowOff>95250</xdr:rowOff>
    </xdr:to>
    <xdr:sp macro="" textlink="">
      <xdr:nvSpPr>
        <xdr:cNvPr id="12751" name="Text Box 1487"/>
        <xdr:cNvSpPr txBox="1">
          <a:spLocks noChangeArrowheads="1"/>
        </xdr:cNvSpPr>
      </xdr:nvSpPr>
      <xdr:spPr bwMode="auto">
        <a:xfrm>
          <a:off x="5219700" y="3238500"/>
          <a:ext cx="2733675" cy="638175"/>
        </a:xfrm>
        <a:prstGeom prst="rect">
          <a:avLst/>
        </a:prstGeom>
        <a:solidFill>
          <a:srgbClr val="FFFF99"/>
        </a:solidFill>
        <a:ln w="25400">
          <a:solidFill>
            <a:srgbClr val="8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グランド内はプレイヤーズエリアです！</a:t>
          </a:r>
        </a:p>
        <a:p>
          <a:pPr algn="ctr" rtl="0">
            <a:lnSpc>
              <a:spcPts val="1200"/>
            </a:lnSpc>
            <a:defRPr sz="1000"/>
          </a:pPr>
          <a:r>
            <a:rPr lang="ja-JP" altLang="en-US" sz="1100" b="0" i="0" u="none" strike="noStrike" baseline="0">
              <a:solidFill>
                <a:srgbClr val="000000"/>
              </a:solidFill>
              <a:latin typeface="ＭＳ Ｐゴシック"/>
              <a:ea typeface="ＭＳ Ｐゴシック"/>
            </a:rPr>
            <a:t>観戦は金網外からお願いします。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www.city.ono.hyogo.jp/~cc-simotojo/"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yukimi.ksmt.1970@iris.eonet.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heetViews>
  <sheetFormatPr defaultRowHeight="13.5"/>
  <sheetData/>
  <phoneticPr fontId="2"/>
  <pageMargins left="0.53" right="0.48" top="1" bottom="1" header="0.51200000000000001" footer="0.51200000000000001"/>
  <pageSetup paperSize="9" scale="98" orientation="portrait" horizontalDpi="4294967293"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20"/>
  <sheetViews>
    <sheetView topLeftCell="A38" workbookViewId="0">
      <selection activeCell="C65" sqref="C65"/>
    </sheetView>
  </sheetViews>
  <sheetFormatPr defaultRowHeight="13.5"/>
  <cols>
    <col min="1" max="1" width="23.625" customWidth="1"/>
    <col min="2" max="2" width="12.625" style="26" customWidth="1"/>
    <col min="3" max="7" width="12.625" customWidth="1"/>
    <col min="8" max="9" width="12.625" style="2" customWidth="1"/>
    <col min="10" max="11" width="12.625" customWidth="1"/>
    <col min="12" max="13" width="8.625" customWidth="1"/>
    <col min="14" max="14" width="3.25" customWidth="1"/>
    <col min="15" max="15" width="8.625" customWidth="1"/>
    <col min="16" max="16" width="3" customWidth="1"/>
    <col min="17" max="18" width="8.625" customWidth="1"/>
    <col min="19" max="20" width="5.375" customWidth="1"/>
    <col min="21" max="34" width="8.625" customWidth="1"/>
  </cols>
  <sheetData>
    <row r="1" spans="1:51" ht="14.1" customHeight="1">
      <c r="A1" s="55" t="s">
        <v>156</v>
      </c>
      <c r="B1" s="55" t="s">
        <v>157</v>
      </c>
      <c r="C1" s="55" t="s">
        <v>68</v>
      </c>
    </row>
    <row r="2" spans="1:51" ht="14.1" customHeight="1">
      <c r="A2" s="55"/>
      <c r="B2" s="55"/>
      <c r="C2" s="56"/>
      <c r="D2" s="7"/>
      <c r="E2" s="6" t="s">
        <v>175</v>
      </c>
      <c r="F2" s="6" t="s">
        <v>176</v>
      </c>
      <c r="G2" s="6" t="s">
        <v>177</v>
      </c>
      <c r="H2" s="7"/>
      <c r="I2" s="7"/>
      <c r="J2" s="6"/>
      <c r="K2" s="6"/>
      <c r="L2" s="6"/>
      <c r="M2" s="6"/>
      <c r="N2" s="6"/>
      <c r="O2" s="6"/>
      <c r="P2" s="6"/>
    </row>
    <row r="3" spans="1:51" ht="14.1" customHeight="1">
      <c r="A3" s="54" t="s">
        <v>126</v>
      </c>
      <c r="B3" s="112" t="s">
        <v>89</v>
      </c>
      <c r="C3" s="112" t="s">
        <v>78</v>
      </c>
      <c r="D3" s="113" t="s">
        <v>167</v>
      </c>
      <c r="E3" s="3">
        <f t="shared" ref="E3:E18" si="0">COUNTIF($E$22:$H$33,B3)</f>
        <v>3</v>
      </c>
      <c r="F3" s="3">
        <f t="shared" ref="F3:F18" si="1">COUNTIF($E$34:$H$45,B3)</f>
        <v>3</v>
      </c>
      <c r="G3" s="3">
        <f t="shared" ref="G3:G18" si="2">COUNTIF($E$47:$H$58,B3)</f>
        <v>3</v>
      </c>
      <c r="H3" s="50"/>
      <c r="I3" s="118" t="s">
        <v>89</v>
      </c>
      <c r="J3" s="118" t="s">
        <v>78</v>
      </c>
      <c r="K3" s="119" t="s">
        <v>199</v>
      </c>
      <c r="L3" s="3"/>
      <c r="M3" s="28"/>
      <c r="N3" s="3"/>
      <c r="O3" s="50"/>
      <c r="P3" s="3"/>
      <c r="Q3" s="3"/>
      <c r="R3" s="3"/>
      <c r="S3" s="3"/>
      <c r="T3" s="3"/>
      <c r="U3" s="51"/>
      <c r="V3" s="52"/>
      <c r="W3" s="52"/>
      <c r="X3" s="52"/>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1" ht="14.1" customHeight="1">
      <c r="A4" s="54" t="s">
        <v>135</v>
      </c>
      <c r="B4" s="112" t="s">
        <v>136</v>
      </c>
      <c r="C4" s="112" t="s">
        <v>130</v>
      </c>
      <c r="D4" s="113" t="s">
        <v>167</v>
      </c>
      <c r="E4" s="3">
        <f t="shared" si="0"/>
        <v>3</v>
      </c>
      <c r="F4" s="3">
        <f t="shared" si="1"/>
        <v>3</v>
      </c>
      <c r="G4" s="3">
        <f t="shared" si="2"/>
        <v>3</v>
      </c>
      <c r="H4" s="50"/>
      <c r="I4" s="118" t="s">
        <v>129</v>
      </c>
      <c r="J4" s="118" t="s">
        <v>130</v>
      </c>
      <c r="K4" s="119" t="s">
        <v>200</v>
      </c>
      <c r="L4" s="3"/>
      <c r="M4" s="4"/>
      <c r="N4" s="3"/>
      <c r="O4" s="50"/>
      <c r="P4" s="3"/>
      <c r="Q4" s="3"/>
      <c r="R4" s="3"/>
      <c r="S4" s="3"/>
      <c r="T4" s="3"/>
      <c r="U4" s="51"/>
      <c r="V4" s="52"/>
      <c r="W4" s="52"/>
      <c r="X4" s="52"/>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51" ht="14.1" customHeight="1">
      <c r="A5" s="55" t="s">
        <v>153</v>
      </c>
      <c r="B5" s="112" t="s">
        <v>154</v>
      </c>
      <c r="C5" s="112" t="s">
        <v>130</v>
      </c>
      <c r="D5" s="113" t="s">
        <v>167</v>
      </c>
      <c r="E5" s="3">
        <f t="shared" si="0"/>
        <v>3</v>
      </c>
      <c r="F5" s="3">
        <f t="shared" si="1"/>
        <v>3</v>
      </c>
      <c r="G5" s="3">
        <f t="shared" si="2"/>
        <v>3</v>
      </c>
      <c r="H5" s="53"/>
      <c r="I5" s="118" t="s">
        <v>133</v>
      </c>
      <c r="J5" s="118" t="s">
        <v>77</v>
      </c>
      <c r="K5" s="119" t="s">
        <v>203</v>
      </c>
      <c r="L5" s="3"/>
      <c r="M5" s="49"/>
      <c r="N5" s="3"/>
      <c r="O5" s="50"/>
      <c r="P5" s="3"/>
      <c r="Q5" s="3"/>
      <c r="R5" s="3"/>
      <c r="S5" s="3"/>
      <c r="T5" s="3"/>
      <c r="U5" s="51"/>
      <c r="V5" s="52"/>
      <c r="W5" s="52"/>
      <c r="X5" s="52"/>
      <c r="Y5" s="3"/>
      <c r="Z5" s="3"/>
      <c r="AA5" s="3"/>
      <c r="AB5" s="3"/>
      <c r="AC5" s="3"/>
      <c r="AD5" s="3"/>
      <c r="AE5" s="3"/>
      <c r="AF5" s="3"/>
      <c r="AG5" s="3"/>
      <c r="AH5" s="3"/>
      <c r="AI5" s="3"/>
      <c r="AJ5" s="3"/>
      <c r="AK5" s="3"/>
      <c r="AL5" s="3"/>
      <c r="AM5" s="3"/>
      <c r="AN5" s="3"/>
      <c r="AO5" s="3"/>
      <c r="AP5" s="3"/>
      <c r="AQ5" s="3"/>
      <c r="AR5" s="3"/>
      <c r="AS5" s="3"/>
      <c r="AT5" s="3"/>
      <c r="AU5" s="3"/>
      <c r="AV5" s="3"/>
      <c r="AW5" s="3"/>
      <c r="AX5" s="3"/>
      <c r="AY5" s="3"/>
    </row>
    <row r="6" spans="1:51" ht="14.1" customHeight="1">
      <c r="A6" s="54" t="s">
        <v>139</v>
      </c>
      <c r="B6" s="112" t="s">
        <v>140</v>
      </c>
      <c r="C6" s="112" t="s">
        <v>118</v>
      </c>
      <c r="D6" s="113" t="s">
        <v>167</v>
      </c>
      <c r="E6" s="3">
        <f t="shared" si="0"/>
        <v>3</v>
      </c>
      <c r="F6" s="3">
        <f t="shared" si="1"/>
        <v>3</v>
      </c>
      <c r="G6" s="3">
        <f t="shared" si="2"/>
        <v>3</v>
      </c>
      <c r="H6" s="53"/>
      <c r="I6" s="118" t="s">
        <v>138</v>
      </c>
      <c r="J6" s="118" t="s">
        <v>80</v>
      </c>
      <c r="K6" s="119" t="s">
        <v>201</v>
      </c>
      <c r="L6" s="3"/>
      <c r="M6" s="49"/>
      <c r="N6" s="3"/>
      <c r="O6" s="50"/>
      <c r="P6" s="3"/>
      <c r="Q6" s="3"/>
      <c r="R6" s="3"/>
      <c r="S6" s="3"/>
      <c r="T6" s="3"/>
      <c r="U6" s="51"/>
      <c r="V6" s="52"/>
      <c r="W6" s="52"/>
      <c r="X6" s="52"/>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ht="14.1" customHeight="1">
      <c r="A7" s="54" t="s">
        <v>132</v>
      </c>
      <c r="B7" s="48" t="s">
        <v>133</v>
      </c>
      <c r="C7" s="48" t="s">
        <v>77</v>
      </c>
      <c r="D7" s="3" t="s">
        <v>167</v>
      </c>
      <c r="E7" s="3">
        <f t="shared" si="0"/>
        <v>3</v>
      </c>
      <c r="F7" s="3">
        <f t="shared" si="1"/>
        <v>3</v>
      </c>
      <c r="G7" s="3">
        <f t="shared" si="2"/>
        <v>3</v>
      </c>
      <c r="H7" s="50"/>
      <c r="I7" s="112" t="s">
        <v>136</v>
      </c>
      <c r="J7" s="112" t="s">
        <v>130</v>
      </c>
      <c r="K7" s="113" t="s">
        <v>205</v>
      </c>
      <c r="O7" s="3"/>
      <c r="P7" s="3"/>
      <c r="Q7" s="3"/>
      <c r="R7" s="3"/>
      <c r="S7" s="3"/>
      <c r="T7" s="3"/>
      <c r="U7" s="51"/>
      <c r="V7" s="52"/>
      <c r="W7" s="52"/>
      <c r="X7" s="52"/>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ht="14.1" customHeight="1">
      <c r="A8" s="54" t="s">
        <v>134</v>
      </c>
      <c r="B8" s="48" t="s">
        <v>155</v>
      </c>
      <c r="C8" s="48" t="s">
        <v>130</v>
      </c>
      <c r="D8" s="3" t="s">
        <v>167</v>
      </c>
      <c r="E8" s="3">
        <f t="shared" si="0"/>
        <v>3</v>
      </c>
      <c r="F8" s="3">
        <f t="shared" si="1"/>
        <v>3</v>
      </c>
      <c r="G8" s="3">
        <f t="shared" si="2"/>
        <v>3</v>
      </c>
      <c r="H8" s="50"/>
      <c r="I8" s="112" t="s">
        <v>128</v>
      </c>
      <c r="J8" s="112" t="s">
        <v>80</v>
      </c>
      <c r="K8" s="113" t="s">
        <v>200</v>
      </c>
      <c r="L8" s="3"/>
      <c r="M8" s="28"/>
      <c r="N8" s="3"/>
      <c r="O8" s="3"/>
      <c r="P8" s="3"/>
      <c r="Q8" s="3"/>
      <c r="R8" s="3"/>
      <c r="S8" s="3"/>
      <c r="T8" s="3"/>
      <c r="U8" s="51"/>
      <c r="V8" s="52"/>
      <c r="W8" s="52"/>
      <c r="X8" s="52"/>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pans="1:51" ht="14.1" customHeight="1">
      <c r="A9" s="54" t="s">
        <v>143</v>
      </c>
      <c r="B9" s="48" t="s">
        <v>144</v>
      </c>
      <c r="C9" s="48" t="s">
        <v>81</v>
      </c>
      <c r="D9" s="3" t="s">
        <v>167</v>
      </c>
      <c r="E9" s="3">
        <f t="shared" si="0"/>
        <v>3</v>
      </c>
      <c r="F9" s="3">
        <f t="shared" si="1"/>
        <v>3</v>
      </c>
      <c r="G9" s="3">
        <f t="shared" si="2"/>
        <v>3</v>
      </c>
      <c r="H9" s="50"/>
      <c r="I9" s="112" t="s">
        <v>155</v>
      </c>
      <c r="J9" s="112" t="s">
        <v>130</v>
      </c>
      <c r="K9" s="113" t="s">
        <v>202</v>
      </c>
      <c r="O9" s="50"/>
      <c r="P9" s="3"/>
      <c r="Q9" s="3"/>
      <c r="R9" s="3"/>
      <c r="S9" s="3"/>
      <c r="T9" s="3"/>
      <c r="U9" s="51"/>
      <c r="V9" s="52"/>
      <c r="W9" s="52"/>
      <c r="X9" s="52"/>
      <c r="Y9" s="3"/>
      <c r="Z9" s="3"/>
      <c r="AA9" s="3"/>
      <c r="AB9" s="3"/>
      <c r="AC9" s="3"/>
      <c r="AD9" s="3"/>
      <c r="AE9" s="3"/>
      <c r="AF9" s="3"/>
      <c r="AG9" s="3"/>
      <c r="AH9" s="3"/>
      <c r="AI9" s="3"/>
      <c r="AJ9" s="3"/>
      <c r="AK9" s="3"/>
      <c r="AL9" s="3"/>
      <c r="AM9" s="3"/>
      <c r="AN9" s="3"/>
      <c r="AO9" s="3"/>
      <c r="AP9" s="3"/>
      <c r="AQ9" s="3"/>
      <c r="AR9" s="3"/>
      <c r="AS9" s="3"/>
      <c r="AT9" s="3"/>
      <c r="AU9" s="3"/>
      <c r="AV9" s="3"/>
      <c r="AW9" s="3"/>
      <c r="AX9" s="3"/>
      <c r="AY9" s="3"/>
    </row>
    <row r="10" spans="1:51" ht="14.1" customHeight="1">
      <c r="A10" s="54" t="s">
        <v>141</v>
      </c>
      <c r="B10" s="48" t="s">
        <v>142</v>
      </c>
      <c r="C10" s="48" t="s">
        <v>130</v>
      </c>
      <c r="D10" s="3" t="s">
        <v>167</v>
      </c>
      <c r="E10" s="3">
        <f t="shared" si="0"/>
        <v>3</v>
      </c>
      <c r="F10" s="3">
        <f t="shared" si="1"/>
        <v>3</v>
      </c>
      <c r="G10" s="3">
        <f t="shared" si="2"/>
        <v>3</v>
      </c>
      <c r="H10" s="53"/>
      <c r="I10" s="112" t="s">
        <v>148</v>
      </c>
      <c r="J10" s="112" t="s">
        <v>130</v>
      </c>
      <c r="K10" s="113" t="s">
        <v>201</v>
      </c>
      <c r="L10" s="3"/>
      <c r="M10" s="49"/>
      <c r="N10" s="3"/>
      <c r="O10" s="50"/>
      <c r="P10" s="3"/>
      <c r="Q10" s="3"/>
      <c r="R10" s="3"/>
      <c r="S10" s="3"/>
      <c r="T10" s="3"/>
      <c r="U10" s="51"/>
      <c r="V10" s="52"/>
      <c r="W10" s="52"/>
      <c r="X10" s="52"/>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1" ht="14.1" customHeight="1">
      <c r="A11" s="54" t="s">
        <v>158</v>
      </c>
      <c r="B11" s="115" t="s">
        <v>129</v>
      </c>
      <c r="C11" s="115" t="s">
        <v>130</v>
      </c>
      <c r="D11" s="116" t="s">
        <v>168</v>
      </c>
      <c r="E11" s="3">
        <f t="shared" si="0"/>
        <v>3</v>
      </c>
      <c r="F11" s="3">
        <f t="shared" si="1"/>
        <v>3</v>
      </c>
      <c r="G11" s="3">
        <f t="shared" si="2"/>
        <v>3</v>
      </c>
      <c r="H11" s="50"/>
      <c r="I11" s="120" t="s">
        <v>154</v>
      </c>
      <c r="J11" s="120" t="s">
        <v>130</v>
      </c>
      <c r="K11" s="121" t="s">
        <v>199</v>
      </c>
      <c r="L11" s="3"/>
      <c r="M11" s="49"/>
      <c r="N11" s="3"/>
      <c r="O11" s="3"/>
      <c r="P11" s="3"/>
      <c r="Q11" s="3"/>
      <c r="R11" s="3"/>
      <c r="S11" s="3"/>
      <c r="T11" s="3"/>
      <c r="U11" s="51"/>
      <c r="V11" s="52"/>
      <c r="W11" s="52"/>
      <c r="X11" s="52"/>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row>
    <row r="12" spans="1:51" ht="14.1" customHeight="1">
      <c r="A12" s="54" t="s">
        <v>127</v>
      </c>
      <c r="B12" s="115" t="s">
        <v>128</v>
      </c>
      <c r="C12" s="115" t="s">
        <v>80</v>
      </c>
      <c r="D12" s="116" t="s">
        <v>168</v>
      </c>
      <c r="E12" s="3">
        <f t="shared" si="0"/>
        <v>3</v>
      </c>
      <c r="F12" s="3">
        <f t="shared" si="1"/>
        <v>3</v>
      </c>
      <c r="G12" s="3">
        <f t="shared" si="2"/>
        <v>3</v>
      </c>
      <c r="H12" s="50"/>
      <c r="I12" s="120" t="s">
        <v>144</v>
      </c>
      <c r="J12" s="120" t="s">
        <v>81</v>
      </c>
      <c r="K12" s="121" t="s">
        <v>204</v>
      </c>
      <c r="O12" s="3"/>
      <c r="P12" s="3"/>
      <c r="Q12" s="3"/>
      <c r="R12" s="3"/>
      <c r="S12" s="3"/>
      <c r="T12" s="3"/>
      <c r="U12" s="51"/>
      <c r="V12" s="52"/>
      <c r="W12" s="52"/>
      <c r="X12" s="52"/>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51" ht="14.1" customHeight="1">
      <c r="A13" s="55" t="s">
        <v>149</v>
      </c>
      <c r="B13" s="115" t="s">
        <v>150</v>
      </c>
      <c r="C13" s="115" t="s">
        <v>130</v>
      </c>
      <c r="D13" s="116" t="s">
        <v>168</v>
      </c>
      <c r="E13" s="3">
        <f t="shared" si="0"/>
        <v>3</v>
      </c>
      <c r="F13" s="3">
        <f t="shared" si="1"/>
        <v>3</v>
      </c>
      <c r="G13" s="3">
        <f t="shared" si="2"/>
        <v>0</v>
      </c>
      <c r="H13" s="50"/>
      <c r="I13" s="120" t="s">
        <v>150</v>
      </c>
      <c r="J13" s="120" t="s">
        <v>130</v>
      </c>
      <c r="K13" s="121" t="s">
        <v>200</v>
      </c>
      <c r="L13" s="3"/>
      <c r="M13" s="5"/>
      <c r="N13" s="3"/>
      <c r="O13" s="50"/>
      <c r="P13" s="3"/>
      <c r="Q13" s="3"/>
      <c r="R13" s="3"/>
      <c r="S13" s="3"/>
      <c r="T13" s="3"/>
      <c r="U13" s="51"/>
      <c r="V13" s="52"/>
      <c r="W13" s="52"/>
      <c r="X13" s="52"/>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row>
    <row r="14" spans="1:51" ht="14.1" customHeight="1">
      <c r="A14" s="54" t="s">
        <v>145</v>
      </c>
      <c r="B14" s="115" t="s">
        <v>146</v>
      </c>
      <c r="C14" s="115" t="s">
        <v>118</v>
      </c>
      <c r="D14" s="116" t="s">
        <v>168</v>
      </c>
      <c r="E14" s="3">
        <f t="shared" si="0"/>
        <v>3</v>
      </c>
      <c r="F14" s="3">
        <f t="shared" si="1"/>
        <v>3</v>
      </c>
      <c r="G14" s="3">
        <f t="shared" si="2"/>
        <v>3</v>
      </c>
      <c r="H14" s="50"/>
      <c r="I14" s="120" t="s">
        <v>131</v>
      </c>
      <c r="J14" s="120" t="s">
        <v>79</v>
      </c>
      <c r="K14" s="121" t="s">
        <v>201</v>
      </c>
      <c r="O14" s="50"/>
      <c r="P14" s="3"/>
      <c r="Q14" s="3"/>
      <c r="R14" s="3"/>
      <c r="S14" s="3"/>
      <c r="T14" s="3"/>
      <c r="U14" s="51"/>
      <c r="V14" s="52"/>
      <c r="W14" s="52"/>
      <c r="X14" s="52"/>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row>
    <row r="15" spans="1:51" ht="14.1" customHeight="1">
      <c r="A15" s="54" t="s">
        <v>137</v>
      </c>
      <c r="B15" s="48" t="s">
        <v>138</v>
      </c>
      <c r="C15" s="48" t="s">
        <v>80</v>
      </c>
      <c r="D15" s="3" t="s">
        <v>168</v>
      </c>
      <c r="E15" s="3">
        <f t="shared" si="0"/>
        <v>3</v>
      </c>
      <c r="F15" s="3">
        <f t="shared" si="1"/>
        <v>3</v>
      </c>
      <c r="G15" s="3">
        <f t="shared" si="2"/>
        <v>3</v>
      </c>
      <c r="H15" s="50"/>
      <c r="I15" s="112" t="s">
        <v>140</v>
      </c>
      <c r="J15" s="112" t="s">
        <v>118</v>
      </c>
      <c r="K15" s="113" t="s">
        <v>205</v>
      </c>
      <c r="L15" s="3"/>
      <c r="M15" s="5"/>
      <c r="N15" s="3"/>
      <c r="O15" s="3"/>
      <c r="P15" s="3"/>
      <c r="Q15" s="3"/>
      <c r="R15" s="3"/>
      <c r="S15" s="3"/>
      <c r="T15" s="3"/>
      <c r="U15" s="51"/>
      <c r="V15" s="52"/>
      <c r="W15" s="52"/>
      <c r="X15" s="52"/>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ht="14.1" customHeight="1">
      <c r="A16" s="54" t="s">
        <v>147</v>
      </c>
      <c r="B16" s="48" t="s">
        <v>148</v>
      </c>
      <c r="C16" s="48" t="s">
        <v>130</v>
      </c>
      <c r="D16" s="3" t="s">
        <v>168</v>
      </c>
      <c r="E16" s="3">
        <f t="shared" si="0"/>
        <v>3</v>
      </c>
      <c r="F16" s="3">
        <f t="shared" si="1"/>
        <v>3</v>
      </c>
      <c r="G16" s="3">
        <f t="shared" si="2"/>
        <v>3</v>
      </c>
      <c r="H16" s="50"/>
      <c r="I16" s="112" t="s">
        <v>146</v>
      </c>
      <c r="J16" s="112" t="s">
        <v>118</v>
      </c>
      <c r="K16" s="113" t="s">
        <v>200</v>
      </c>
      <c r="O16" s="3"/>
      <c r="P16" s="3"/>
      <c r="Q16" s="3"/>
      <c r="R16" s="3"/>
      <c r="S16" s="3"/>
      <c r="T16" s="3"/>
      <c r="U16" s="52"/>
      <c r="V16" s="52"/>
      <c r="W16" s="52"/>
      <c r="X16" s="52"/>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row>
    <row r="17" spans="1:51" ht="14.1" customHeight="1">
      <c r="A17" s="54" t="s">
        <v>90</v>
      </c>
      <c r="B17" s="48" t="s">
        <v>131</v>
      </c>
      <c r="C17" s="48" t="s">
        <v>79</v>
      </c>
      <c r="D17" s="3" t="s">
        <v>168</v>
      </c>
      <c r="E17" s="3">
        <f t="shared" si="0"/>
        <v>3</v>
      </c>
      <c r="F17" s="3">
        <f t="shared" si="1"/>
        <v>3</v>
      </c>
      <c r="G17" s="3">
        <f t="shared" si="2"/>
        <v>0</v>
      </c>
      <c r="H17" s="50"/>
      <c r="I17" s="112" t="s">
        <v>142</v>
      </c>
      <c r="J17" s="112" t="s">
        <v>130</v>
      </c>
      <c r="K17" s="113" t="s">
        <v>202</v>
      </c>
      <c r="L17" s="3"/>
      <c r="M17" s="28"/>
      <c r="N17" s="3"/>
      <c r="O17" s="3"/>
      <c r="P17" s="3"/>
      <c r="Q17" s="3"/>
      <c r="R17" s="3"/>
      <c r="S17" s="3"/>
      <c r="T17" s="3"/>
      <c r="U17" s="52"/>
      <c r="V17" s="52"/>
      <c r="W17" s="52"/>
      <c r="X17" s="52"/>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row>
    <row r="18" spans="1:51" ht="14.1" customHeight="1">
      <c r="A18" s="55" t="s">
        <v>151</v>
      </c>
      <c r="B18" s="48" t="s">
        <v>152</v>
      </c>
      <c r="C18" s="48" t="s">
        <v>130</v>
      </c>
      <c r="D18" s="3" t="s">
        <v>168</v>
      </c>
      <c r="E18" s="3">
        <f t="shared" si="0"/>
        <v>3</v>
      </c>
      <c r="F18" s="3">
        <f t="shared" si="1"/>
        <v>3</v>
      </c>
      <c r="G18" s="3">
        <f t="shared" si="2"/>
        <v>3</v>
      </c>
      <c r="H18" s="50"/>
      <c r="I18" s="112" t="s">
        <v>152</v>
      </c>
      <c r="J18" s="112" t="s">
        <v>130</v>
      </c>
      <c r="K18" s="113" t="s">
        <v>201</v>
      </c>
      <c r="O18" s="50"/>
      <c r="P18" s="3"/>
      <c r="Q18" s="3"/>
      <c r="R18" s="3"/>
      <c r="S18" s="3"/>
      <c r="T18" s="3"/>
      <c r="U18" s="52"/>
      <c r="V18" s="52"/>
      <c r="W18" s="52"/>
      <c r="X18" s="52"/>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row>
    <row r="19" spans="1:51" ht="14.1" customHeight="1">
      <c r="D19" s="3"/>
      <c r="E19" s="3"/>
      <c r="F19" s="3"/>
      <c r="G19" s="3"/>
      <c r="H19" s="53"/>
      <c r="I19" s="53"/>
      <c r="J19" s="3"/>
      <c r="K19" s="3"/>
      <c r="L19" s="3"/>
      <c r="M19" s="3"/>
      <c r="N19" s="3"/>
      <c r="O19" s="5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row>
    <row r="20" spans="1:51" ht="14.1" customHeight="1">
      <c r="D20" s="3"/>
      <c r="E20" s="3"/>
      <c r="F20" s="3"/>
      <c r="G20" s="3"/>
      <c r="H20" s="53"/>
      <c r="I20" s="5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row>
    <row r="21" spans="1:51" ht="14.1" customHeight="1">
      <c r="E21" t="s">
        <v>171</v>
      </c>
      <c r="G21" t="s">
        <v>172</v>
      </c>
    </row>
    <row r="22" spans="1:51" ht="14.1" customHeight="1">
      <c r="D22" s="113">
        <v>1</v>
      </c>
      <c r="E22" s="114" t="str">
        <f>B3</f>
        <v>三田FC</v>
      </c>
      <c r="F22" s="114" t="str">
        <f>B4</f>
        <v>滝野SC</v>
      </c>
      <c r="G22" s="114" t="str">
        <f>B5</f>
        <v>旭FCｊｒ　B</v>
      </c>
      <c r="H22" s="114" t="str">
        <f>B6</f>
        <v>神崎SC</v>
      </c>
    </row>
    <row r="23" spans="1:51" ht="14.1" customHeight="1">
      <c r="D23" s="84">
        <v>2</v>
      </c>
      <c r="E23" s="8" t="str">
        <f>B7</f>
        <v>明石FC</v>
      </c>
      <c r="F23" s="8" t="str">
        <f>B8</f>
        <v>M.SERIO FC</v>
      </c>
      <c r="G23" s="8" t="str">
        <f>B9</f>
        <v>ﾊﾟﾙｾｲﾛ稲美</v>
      </c>
      <c r="H23" s="8" t="str">
        <f>B10</f>
        <v>自由が丘SC</v>
      </c>
    </row>
    <row r="24" spans="1:51" ht="14.1" customHeight="1">
      <c r="D24" s="113">
        <v>3</v>
      </c>
      <c r="E24" s="114" t="str">
        <f>B3</f>
        <v>三田FC</v>
      </c>
      <c r="F24" s="114" t="str">
        <f>B5</f>
        <v>旭FCｊｒ　B</v>
      </c>
      <c r="G24" s="114" t="str">
        <f>B4</f>
        <v>滝野SC</v>
      </c>
      <c r="H24" s="114" t="str">
        <f>B6</f>
        <v>神崎SC</v>
      </c>
    </row>
    <row r="25" spans="1:51" ht="14.1" customHeight="1">
      <c r="D25" s="84">
        <v>4</v>
      </c>
      <c r="E25" s="8" t="str">
        <f>B7</f>
        <v>明石FC</v>
      </c>
      <c r="F25" s="8" t="str">
        <f>B9</f>
        <v>ﾊﾟﾙｾｲﾛ稲美</v>
      </c>
      <c r="G25" s="8" t="str">
        <f>B8</f>
        <v>M.SERIO FC</v>
      </c>
      <c r="H25" s="8" t="str">
        <f>B10</f>
        <v>自由が丘SC</v>
      </c>
    </row>
    <row r="26" spans="1:51" ht="14.1" customHeight="1">
      <c r="D26" s="113">
        <v>5</v>
      </c>
      <c r="E26" s="114" t="str">
        <f>B3</f>
        <v>三田FC</v>
      </c>
      <c r="F26" s="114" t="str">
        <f>B6</f>
        <v>神崎SC</v>
      </c>
      <c r="G26" s="114" t="str">
        <f>B4</f>
        <v>滝野SC</v>
      </c>
      <c r="H26" s="114" t="str">
        <f>B5</f>
        <v>旭FCｊｒ　B</v>
      </c>
    </row>
    <row r="27" spans="1:51" ht="14.1" customHeight="1">
      <c r="D27" s="84">
        <v>6</v>
      </c>
      <c r="E27" s="8" t="str">
        <f>B7</f>
        <v>明石FC</v>
      </c>
      <c r="F27" s="8" t="str">
        <f>B10</f>
        <v>自由が丘SC</v>
      </c>
      <c r="G27" s="8" t="str">
        <f>B8</f>
        <v>M.SERIO FC</v>
      </c>
      <c r="H27" s="8" t="str">
        <f>B9</f>
        <v>ﾊﾟﾙｾｲﾛ稲美</v>
      </c>
    </row>
    <row r="28" spans="1:51" ht="14.1" customHeight="1">
      <c r="D28" s="116">
        <v>7</v>
      </c>
      <c r="E28" s="117" t="str">
        <f>B11</f>
        <v>社FCｊｒ</v>
      </c>
      <c r="F28" s="117" t="str">
        <f>B12</f>
        <v>Criativa尼崎</v>
      </c>
      <c r="G28" s="117" t="str">
        <f>B13</f>
        <v>小野トレU-10</v>
      </c>
      <c r="H28" s="117" t="str">
        <f>B14</f>
        <v>英賀保SC</v>
      </c>
    </row>
    <row r="29" spans="1:51" ht="14.1" customHeight="1">
      <c r="D29" s="84">
        <v>8</v>
      </c>
      <c r="E29" s="8" t="str">
        <f>B15</f>
        <v>武庫之荘FC</v>
      </c>
      <c r="F29" s="8" t="str">
        <f>B16</f>
        <v>小野FC</v>
      </c>
      <c r="G29" s="8" t="str">
        <f>B17</f>
        <v>但馬SCﾘﾍﾞﾙﾃ</v>
      </c>
      <c r="H29" s="8" t="str">
        <f>B18</f>
        <v>旭FCｊｒ　A</v>
      </c>
    </row>
    <row r="30" spans="1:51" ht="14.1" customHeight="1">
      <c r="D30" s="116">
        <v>9</v>
      </c>
      <c r="E30" s="117" t="str">
        <f>B11</f>
        <v>社FCｊｒ</v>
      </c>
      <c r="F30" s="117" t="str">
        <f>B13</f>
        <v>小野トレU-10</v>
      </c>
      <c r="G30" s="117" t="str">
        <f>B12</f>
        <v>Criativa尼崎</v>
      </c>
      <c r="H30" s="117" t="str">
        <f>B14</f>
        <v>英賀保SC</v>
      </c>
    </row>
    <row r="31" spans="1:51" ht="14.1" customHeight="1">
      <c r="D31" s="84">
        <v>10</v>
      </c>
      <c r="E31" s="8" t="str">
        <f>B15</f>
        <v>武庫之荘FC</v>
      </c>
      <c r="F31" s="8" t="str">
        <f>B17</f>
        <v>但馬SCﾘﾍﾞﾙﾃ</v>
      </c>
      <c r="G31" s="8" t="str">
        <f>B16</f>
        <v>小野FC</v>
      </c>
      <c r="H31" s="8" t="str">
        <f>B18</f>
        <v>旭FCｊｒ　A</v>
      </c>
    </row>
    <row r="32" spans="1:51" ht="14.1" customHeight="1">
      <c r="D32" s="116">
        <v>11</v>
      </c>
      <c r="E32" s="117" t="str">
        <f>B11</f>
        <v>社FCｊｒ</v>
      </c>
      <c r="F32" s="117" t="str">
        <f>B14</f>
        <v>英賀保SC</v>
      </c>
      <c r="G32" s="117" t="str">
        <f>B12</f>
        <v>Criativa尼崎</v>
      </c>
      <c r="H32" s="117" t="str">
        <f>B13</f>
        <v>小野トレU-10</v>
      </c>
    </row>
    <row r="33" spans="1:8" ht="14.1" customHeight="1">
      <c r="D33" s="84">
        <v>12</v>
      </c>
      <c r="E33" s="8" t="str">
        <f>B15</f>
        <v>武庫之荘FC</v>
      </c>
      <c r="F33" s="8" t="str">
        <f>B18</f>
        <v>旭FCｊｒ　A</v>
      </c>
      <c r="G33" s="8" t="str">
        <f>B16</f>
        <v>小野FC</v>
      </c>
      <c r="H33" s="8" t="str">
        <f>B17</f>
        <v>但馬SCﾘﾍﾞﾙﾃ</v>
      </c>
    </row>
    <row r="34" spans="1:8" ht="14.1" customHeight="1">
      <c r="D34" s="119">
        <v>13</v>
      </c>
      <c r="E34" s="122" t="str">
        <f>I3</f>
        <v>三田FC</v>
      </c>
      <c r="F34" s="122" t="str">
        <f>I4</f>
        <v>社FCｊｒ</v>
      </c>
      <c r="G34" s="122" t="str">
        <f>I5</f>
        <v>明石FC</v>
      </c>
      <c r="H34" s="122" t="str">
        <f>I6</f>
        <v>武庫之荘FC</v>
      </c>
    </row>
    <row r="35" spans="1:8" ht="14.1" customHeight="1">
      <c r="D35" s="85">
        <v>14</v>
      </c>
      <c r="E35" s="8" t="str">
        <f>I7</f>
        <v>滝野SC</v>
      </c>
      <c r="F35" s="8" t="str">
        <f>I8</f>
        <v>Criativa尼崎</v>
      </c>
      <c r="G35" s="8" t="str">
        <f>I9</f>
        <v>M.SERIO FC</v>
      </c>
      <c r="H35" s="8" t="str">
        <f>I10</f>
        <v>小野FC</v>
      </c>
    </row>
    <row r="36" spans="1:8" ht="14.1" customHeight="1">
      <c r="D36" s="119">
        <v>15</v>
      </c>
      <c r="E36" s="122" t="str">
        <f>I3</f>
        <v>三田FC</v>
      </c>
      <c r="F36" s="122" t="str">
        <f>I5</f>
        <v>明石FC</v>
      </c>
      <c r="G36" s="122" t="str">
        <f>I4</f>
        <v>社FCｊｒ</v>
      </c>
      <c r="H36" s="122" t="str">
        <f>I6</f>
        <v>武庫之荘FC</v>
      </c>
    </row>
    <row r="37" spans="1:8" ht="14.1" customHeight="1">
      <c r="D37" s="85">
        <v>16</v>
      </c>
      <c r="E37" s="8" t="str">
        <f>I7</f>
        <v>滝野SC</v>
      </c>
      <c r="F37" s="8" t="str">
        <f>I9</f>
        <v>M.SERIO FC</v>
      </c>
      <c r="G37" s="8" t="str">
        <f>I8</f>
        <v>Criativa尼崎</v>
      </c>
      <c r="H37" s="8" t="str">
        <f>I10</f>
        <v>小野FC</v>
      </c>
    </row>
    <row r="38" spans="1:8" ht="14.1" customHeight="1">
      <c r="D38" s="119">
        <v>17</v>
      </c>
      <c r="E38" s="122" t="str">
        <f>I3</f>
        <v>三田FC</v>
      </c>
      <c r="F38" s="122" t="str">
        <f>I6</f>
        <v>武庫之荘FC</v>
      </c>
      <c r="G38" s="122" t="str">
        <f>I4</f>
        <v>社FCｊｒ</v>
      </c>
      <c r="H38" s="122" t="str">
        <f>I5</f>
        <v>明石FC</v>
      </c>
    </row>
    <row r="39" spans="1:8" ht="14.1" customHeight="1">
      <c r="D39" s="85">
        <v>18</v>
      </c>
      <c r="E39" s="8" t="str">
        <f>I7</f>
        <v>滝野SC</v>
      </c>
      <c r="F39" s="8" t="str">
        <f>I10</f>
        <v>小野FC</v>
      </c>
      <c r="G39" s="8" t="str">
        <f>I8</f>
        <v>Criativa尼崎</v>
      </c>
      <c r="H39" s="8" t="str">
        <f>I9</f>
        <v>M.SERIO FC</v>
      </c>
    </row>
    <row r="40" spans="1:8" ht="14.1" customHeight="1">
      <c r="D40" s="121">
        <v>19</v>
      </c>
      <c r="E40" s="123" t="str">
        <f>I11</f>
        <v>旭FCｊｒ　B</v>
      </c>
      <c r="F40" s="123" t="str">
        <f>I12</f>
        <v>ﾊﾟﾙｾｲﾛ稲美</v>
      </c>
      <c r="G40" s="123" t="str">
        <f>I13</f>
        <v>小野トレU-10</v>
      </c>
      <c r="H40" s="123" t="str">
        <f>I14</f>
        <v>但馬SCﾘﾍﾞﾙﾃ</v>
      </c>
    </row>
    <row r="41" spans="1:8" ht="14.1" customHeight="1">
      <c r="D41" s="85">
        <v>20</v>
      </c>
      <c r="E41" s="8" t="str">
        <f>I15</f>
        <v>神崎SC</v>
      </c>
      <c r="F41" s="8" t="str">
        <f>I16</f>
        <v>英賀保SC</v>
      </c>
      <c r="G41" s="8" t="str">
        <f>I17</f>
        <v>自由が丘SC</v>
      </c>
      <c r="H41" s="8" t="str">
        <f>I18</f>
        <v>旭FCｊｒ　A</v>
      </c>
    </row>
    <row r="42" spans="1:8" ht="14.1" customHeight="1">
      <c r="D42" s="121">
        <v>21</v>
      </c>
      <c r="E42" s="123" t="str">
        <f>I11</f>
        <v>旭FCｊｒ　B</v>
      </c>
      <c r="F42" s="123" t="str">
        <f>I13</f>
        <v>小野トレU-10</v>
      </c>
      <c r="G42" s="123" t="str">
        <f>I12</f>
        <v>ﾊﾟﾙｾｲﾛ稲美</v>
      </c>
      <c r="H42" s="123" t="str">
        <f>I14</f>
        <v>但馬SCﾘﾍﾞﾙﾃ</v>
      </c>
    </row>
    <row r="43" spans="1:8" ht="14.1" customHeight="1">
      <c r="D43" s="85">
        <v>22</v>
      </c>
      <c r="E43" s="8" t="str">
        <f>I15</f>
        <v>神崎SC</v>
      </c>
      <c r="F43" s="8" t="str">
        <f>I17</f>
        <v>自由が丘SC</v>
      </c>
      <c r="G43" s="8" t="str">
        <f>I16</f>
        <v>英賀保SC</v>
      </c>
      <c r="H43" s="8" t="str">
        <f>I18</f>
        <v>旭FCｊｒ　A</v>
      </c>
    </row>
    <row r="44" spans="1:8" ht="14.1" customHeight="1">
      <c r="D44" s="121">
        <v>23</v>
      </c>
      <c r="E44" s="123" t="str">
        <f>I11</f>
        <v>旭FCｊｒ　B</v>
      </c>
      <c r="F44" s="123" t="str">
        <f>I14</f>
        <v>但馬SCﾘﾍﾞﾙﾃ</v>
      </c>
      <c r="G44" s="123" t="str">
        <f>I12</f>
        <v>ﾊﾟﾙｾｲﾛ稲美</v>
      </c>
      <c r="H44" s="123" t="str">
        <f>I13</f>
        <v>小野トレU-10</v>
      </c>
    </row>
    <row r="45" spans="1:8" ht="14.1" customHeight="1">
      <c r="D45" s="85">
        <v>24</v>
      </c>
      <c r="E45" s="8" t="str">
        <f>I15</f>
        <v>神崎SC</v>
      </c>
      <c r="F45" s="8" t="str">
        <f>I18</f>
        <v>旭FCｊｒ　A</v>
      </c>
      <c r="G45" s="8" t="str">
        <f>I16</f>
        <v>英賀保SC</v>
      </c>
      <c r="H45" s="8" t="str">
        <f>I17</f>
        <v>自由が丘SC</v>
      </c>
    </row>
    <row r="46" spans="1:8" ht="14.1" customHeight="1"/>
    <row r="47" spans="1:8" ht="14.1" customHeight="1">
      <c r="A47" s="98" t="s">
        <v>226</v>
      </c>
      <c r="B47" s="98" t="s">
        <v>89</v>
      </c>
      <c r="C47" t="s">
        <v>184</v>
      </c>
      <c r="D47" s="94">
        <v>25</v>
      </c>
      <c r="E47" s="95" t="str">
        <f>B59</f>
        <v>明石FC</v>
      </c>
      <c r="F47" s="95" t="str">
        <f>B60</f>
        <v>旭FCｊｒ　B</v>
      </c>
      <c r="G47" s="95" t="str">
        <f>B61</f>
        <v>小野FC</v>
      </c>
      <c r="H47" s="102" t="str">
        <f>B62</f>
        <v>旭FCｊr　A</v>
      </c>
    </row>
    <row r="48" spans="1:8" ht="14.1" customHeight="1">
      <c r="A48" s="98" t="s">
        <v>227</v>
      </c>
      <c r="B48" s="98" t="s">
        <v>279</v>
      </c>
      <c r="C48" t="s">
        <v>179</v>
      </c>
      <c r="D48" s="94">
        <v>26</v>
      </c>
      <c r="E48" s="97" t="str">
        <f>B55</f>
        <v>ﾊﾟﾙｾｲﾛ稲美</v>
      </c>
      <c r="F48" s="97" t="str">
        <f>B56</f>
        <v>神崎SC</v>
      </c>
      <c r="G48" s="97" t="str">
        <f>B57</f>
        <v>自由が丘SC</v>
      </c>
      <c r="H48" s="101" t="str">
        <f>B58</f>
        <v>小野トレ U-10</v>
      </c>
    </row>
    <row r="49" spans="1:8" ht="14.1" customHeight="1">
      <c r="A49" s="98" t="s">
        <v>228</v>
      </c>
      <c r="B49" s="98" t="s">
        <v>152</v>
      </c>
      <c r="C49" t="s">
        <v>179</v>
      </c>
      <c r="D49" s="94">
        <v>27</v>
      </c>
      <c r="E49" s="95" t="str">
        <f>B59</f>
        <v>明石FC</v>
      </c>
      <c r="F49" s="95" t="str">
        <f>B61</f>
        <v>小野FC</v>
      </c>
      <c r="G49" s="95" t="str">
        <f>B60</f>
        <v>旭FCｊｒ　B</v>
      </c>
      <c r="H49" s="102" t="str">
        <f>B62</f>
        <v>旭FCｊr　A</v>
      </c>
    </row>
    <row r="50" spans="1:8" ht="14.1" customHeight="1">
      <c r="A50" s="98" t="s">
        <v>229</v>
      </c>
      <c r="B50" s="98" t="s">
        <v>138</v>
      </c>
      <c r="C50" t="s">
        <v>179</v>
      </c>
      <c r="D50" s="94">
        <v>28</v>
      </c>
      <c r="E50" s="97" t="str">
        <f>B55</f>
        <v>ﾊﾟﾙｾｲﾛ稲美</v>
      </c>
      <c r="F50" s="97" t="str">
        <f>B57</f>
        <v>自由が丘SC</v>
      </c>
      <c r="G50" s="97" t="str">
        <f>B56</f>
        <v>神崎SC</v>
      </c>
      <c r="H50" s="101" t="str">
        <f>B58</f>
        <v>小野トレ U-10</v>
      </c>
    </row>
    <row r="51" spans="1:8" ht="14.1" customHeight="1">
      <c r="A51" s="96" t="s">
        <v>230</v>
      </c>
      <c r="B51" s="96" t="s">
        <v>146</v>
      </c>
      <c r="C51" t="s">
        <v>180</v>
      </c>
      <c r="D51" s="94">
        <v>29</v>
      </c>
      <c r="E51" s="95" t="str">
        <f>B59</f>
        <v>明石FC</v>
      </c>
      <c r="F51" s="95" t="str">
        <f>B62</f>
        <v>旭FCｊr　A</v>
      </c>
      <c r="G51" s="95" t="str">
        <f>B60</f>
        <v>旭FCｊｒ　B</v>
      </c>
      <c r="H51" s="102" t="str">
        <f>B61</f>
        <v>小野FC</v>
      </c>
    </row>
    <row r="52" spans="1:8" ht="14.1" customHeight="1">
      <c r="A52" s="96" t="s">
        <v>231</v>
      </c>
      <c r="B52" s="96" t="s">
        <v>129</v>
      </c>
      <c r="C52" t="s">
        <v>180</v>
      </c>
      <c r="D52" s="94">
        <v>30</v>
      </c>
      <c r="E52" s="97" t="str">
        <f>B55</f>
        <v>ﾊﾟﾙｾｲﾛ稲美</v>
      </c>
      <c r="F52" s="97" t="str">
        <f>B58</f>
        <v>小野トレ U-10</v>
      </c>
      <c r="G52" s="97" t="str">
        <f>B56</f>
        <v>神崎SC</v>
      </c>
      <c r="H52" s="101" t="str">
        <f>B57</f>
        <v>自由が丘SC</v>
      </c>
    </row>
    <row r="53" spans="1:8" ht="14.1" customHeight="1">
      <c r="A53" s="96" t="s">
        <v>232</v>
      </c>
      <c r="B53" s="96" t="s">
        <v>128</v>
      </c>
      <c r="C53" t="s">
        <v>180</v>
      </c>
      <c r="D53" s="94">
        <v>31</v>
      </c>
      <c r="E53" s="96" t="str">
        <f>B51</f>
        <v>英賀保SC</v>
      </c>
      <c r="F53" s="96" t="str">
        <f>B52</f>
        <v>社FCｊｒ</v>
      </c>
      <c r="G53" s="96" t="str">
        <f>B53</f>
        <v>Criativa尼崎</v>
      </c>
      <c r="H53" s="100" t="str">
        <f>B54</f>
        <v>滝野SC</v>
      </c>
    </row>
    <row r="54" spans="1:8" ht="14.1" customHeight="1">
      <c r="A54" s="96" t="s">
        <v>233</v>
      </c>
      <c r="B54" s="96" t="s">
        <v>136</v>
      </c>
      <c r="C54" t="s">
        <v>180</v>
      </c>
      <c r="D54" s="94">
        <v>32</v>
      </c>
      <c r="E54" s="98" t="str">
        <f>B47</f>
        <v>三田FC</v>
      </c>
      <c r="F54" s="98" t="str">
        <f>B48</f>
        <v>M.SERIO FC</v>
      </c>
      <c r="G54" s="98" t="str">
        <f>B49</f>
        <v>旭FCｊｒ　A</v>
      </c>
      <c r="H54" s="99" t="str">
        <f>B50</f>
        <v>武庫之荘FC</v>
      </c>
    </row>
    <row r="55" spans="1:8" ht="14.1" customHeight="1">
      <c r="A55" s="97" t="s">
        <v>234</v>
      </c>
      <c r="B55" s="97" t="s">
        <v>144</v>
      </c>
      <c r="C55" t="s">
        <v>181</v>
      </c>
      <c r="D55" s="94">
        <v>33</v>
      </c>
      <c r="E55" s="96" t="str">
        <f>B51</f>
        <v>英賀保SC</v>
      </c>
      <c r="F55" s="96" t="str">
        <f>B53</f>
        <v>Criativa尼崎</v>
      </c>
      <c r="G55" s="96" t="str">
        <f>B52</f>
        <v>社FCｊｒ</v>
      </c>
      <c r="H55" s="100" t="str">
        <f>B54</f>
        <v>滝野SC</v>
      </c>
    </row>
    <row r="56" spans="1:8" ht="14.1" customHeight="1">
      <c r="A56" s="97" t="s">
        <v>235</v>
      </c>
      <c r="B56" s="97" t="s">
        <v>140</v>
      </c>
      <c r="C56" t="s">
        <v>181</v>
      </c>
      <c r="D56" s="94">
        <v>34</v>
      </c>
      <c r="E56" s="98" t="str">
        <f>B47</f>
        <v>三田FC</v>
      </c>
      <c r="F56" s="98" t="str">
        <f>B49</f>
        <v>旭FCｊｒ　A</v>
      </c>
      <c r="G56" s="98" t="str">
        <f>B48</f>
        <v>M.SERIO FC</v>
      </c>
      <c r="H56" s="99" t="str">
        <f>B50</f>
        <v>武庫之荘FC</v>
      </c>
    </row>
    <row r="57" spans="1:8" ht="14.1" customHeight="1">
      <c r="A57" s="97" t="s">
        <v>236</v>
      </c>
      <c r="B57" s="97" t="s">
        <v>142</v>
      </c>
      <c r="C57" t="s">
        <v>181</v>
      </c>
      <c r="D57" s="94">
        <v>35</v>
      </c>
      <c r="E57" s="96" t="str">
        <f>B51</f>
        <v>英賀保SC</v>
      </c>
      <c r="F57" s="96" t="str">
        <f>B54</f>
        <v>滝野SC</v>
      </c>
      <c r="G57" s="96" t="str">
        <f>B52</f>
        <v>社FCｊｒ</v>
      </c>
      <c r="H57" s="100" t="str">
        <f>B53</f>
        <v>Criativa尼崎</v>
      </c>
    </row>
    <row r="58" spans="1:8" ht="14.1" customHeight="1">
      <c r="A58" s="97" t="s">
        <v>237</v>
      </c>
      <c r="B58" s="97" t="s">
        <v>282</v>
      </c>
      <c r="C58" t="s">
        <v>181</v>
      </c>
      <c r="D58" s="94">
        <v>36</v>
      </c>
      <c r="E58" s="98" t="str">
        <f>B47</f>
        <v>三田FC</v>
      </c>
      <c r="F58" s="98" t="str">
        <f>B50</f>
        <v>武庫之荘FC</v>
      </c>
      <c r="G58" s="98" t="str">
        <f>B48</f>
        <v>M.SERIO FC</v>
      </c>
      <c r="H58" s="99" t="str">
        <f>B49</f>
        <v>旭FCｊｒ　A</v>
      </c>
    </row>
    <row r="59" spans="1:8" ht="14.1" customHeight="1">
      <c r="A59" s="95" t="s">
        <v>238</v>
      </c>
      <c r="B59" s="95" t="s">
        <v>133</v>
      </c>
      <c r="C59" t="s">
        <v>182</v>
      </c>
      <c r="D59" s="3"/>
    </row>
    <row r="60" spans="1:8" ht="14.1" customHeight="1">
      <c r="A60" s="95" t="s">
        <v>239</v>
      </c>
      <c r="B60" s="95" t="s">
        <v>154</v>
      </c>
      <c r="C60" t="s">
        <v>182</v>
      </c>
    </row>
    <row r="61" spans="1:8" ht="14.1" customHeight="1">
      <c r="A61" s="95" t="s">
        <v>240</v>
      </c>
      <c r="B61" s="95" t="s">
        <v>148</v>
      </c>
      <c r="C61" t="s">
        <v>182</v>
      </c>
    </row>
    <row r="62" spans="1:8" ht="14.1" customHeight="1">
      <c r="A62" s="95" t="s">
        <v>241</v>
      </c>
      <c r="B62" s="95" t="s">
        <v>284</v>
      </c>
      <c r="C62" t="s">
        <v>182</v>
      </c>
    </row>
    <row r="63" spans="1:8" ht="14.1" customHeight="1"/>
    <row r="64" spans="1:8" ht="14.1" customHeight="1">
      <c r="B64" s="3"/>
      <c r="C64" s="3"/>
    </row>
    <row r="65" spans="2:3" ht="14.1" customHeight="1">
      <c r="B65" s="3"/>
      <c r="C65" s="3"/>
    </row>
    <row r="66" spans="2:3" ht="14.1" customHeight="1">
      <c r="B66" s="3"/>
      <c r="C66" s="3"/>
    </row>
    <row r="67" spans="2:3" ht="14.1" customHeight="1">
      <c r="B67" s="3"/>
      <c r="C67" s="3"/>
    </row>
    <row r="68" spans="2:3" ht="14.1" customHeight="1"/>
    <row r="69" spans="2:3" ht="14.1" customHeight="1"/>
    <row r="70" spans="2:3" ht="14.1" customHeight="1"/>
    <row r="71" spans="2:3" ht="14.1" customHeight="1"/>
    <row r="72" spans="2:3" ht="14.1" customHeight="1"/>
    <row r="73" spans="2:3" ht="14.1" customHeight="1"/>
    <row r="74" spans="2:3" ht="14.1" customHeight="1"/>
    <row r="75" spans="2:3" ht="14.1" customHeight="1"/>
    <row r="76" spans="2:3" ht="14.1" customHeight="1"/>
    <row r="77" spans="2:3" ht="14.1" customHeight="1"/>
    <row r="78" spans="2:3" ht="14.1" customHeight="1"/>
    <row r="79" spans="2:3" ht="14.1" customHeight="1"/>
    <row r="80" spans="2:3" ht="14.1" customHeight="1"/>
    <row r="81" spans="2:2" ht="14.1" customHeight="1"/>
    <row r="82" spans="2:2" ht="14.1" customHeight="1"/>
    <row r="83" spans="2:2" ht="14.1" customHeight="1"/>
    <row r="84" spans="2:2" ht="14.1" customHeight="1">
      <c r="B84" s="3"/>
    </row>
    <row r="85" spans="2:2" ht="14.1" customHeight="1">
      <c r="B85" s="3"/>
    </row>
    <row r="86" spans="2:2" ht="14.1" customHeight="1">
      <c r="B86" s="3"/>
    </row>
    <row r="87" spans="2:2" ht="14.1" customHeight="1">
      <c r="B87" s="3"/>
    </row>
    <row r="88" spans="2:2" ht="14.1" customHeight="1">
      <c r="B88" s="3"/>
    </row>
    <row r="89" spans="2:2" ht="14.1" customHeight="1">
      <c r="B89" s="3"/>
    </row>
    <row r="90" spans="2:2" ht="14.1" customHeight="1">
      <c r="B90" s="3"/>
    </row>
    <row r="91" spans="2:2" ht="14.1" customHeight="1">
      <c r="B91" s="3"/>
    </row>
    <row r="92" spans="2:2" ht="14.1" customHeight="1">
      <c r="B92" s="3"/>
    </row>
    <row r="93" spans="2:2" ht="14.1" customHeight="1">
      <c r="B93" s="3"/>
    </row>
    <row r="94" spans="2:2" ht="14.1" customHeight="1">
      <c r="B94" s="3"/>
    </row>
    <row r="95" spans="2:2" ht="14.1" customHeight="1">
      <c r="B95" s="3"/>
    </row>
    <row r="96" spans="2:2"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row r="402" ht="14.1" customHeight="1"/>
    <row r="403" ht="14.1" customHeight="1"/>
    <row r="404" ht="14.1" customHeight="1"/>
    <row r="405" ht="14.1" customHeight="1"/>
    <row r="406" ht="14.1" customHeight="1"/>
    <row r="407" ht="14.1" customHeight="1"/>
    <row r="408" ht="14.1" customHeight="1"/>
    <row r="409" ht="14.1" customHeight="1"/>
    <row r="410" ht="14.1" customHeight="1"/>
    <row r="411" ht="14.1" customHeight="1"/>
    <row r="412" ht="14.1" customHeight="1"/>
    <row r="413" ht="14.1" customHeight="1"/>
    <row r="414" ht="14.1" customHeight="1"/>
    <row r="415" ht="14.1" customHeight="1"/>
    <row r="416" ht="14.1" customHeight="1"/>
    <row r="417" ht="14.1" customHeight="1"/>
    <row r="418" ht="14.1" customHeight="1"/>
    <row r="419" ht="14.1" customHeight="1"/>
    <row r="420" ht="14.1" customHeight="1"/>
    <row r="421" ht="14.1" customHeight="1"/>
    <row r="422" ht="14.1" customHeight="1"/>
    <row r="423" ht="14.1" customHeight="1"/>
    <row r="424" ht="14.1" customHeight="1"/>
    <row r="425" ht="14.1" customHeight="1"/>
    <row r="426" ht="14.1" customHeight="1"/>
    <row r="427" ht="14.1" customHeight="1"/>
    <row r="428" ht="14.1" customHeight="1"/>
    <row r="429" ht="14.1" customHeight="1"/>
    <row r="430" ht="14.1" customHeight="1"/>
    <row r="431" ht="14.1" customHeight="1"/>
    <row r="432" ht="14.1" customHeight="1"/>
    <row r="433" ht="14.1" customHeight="1"/>
    <row r="434" ht="14.1" customHeight="1"/>
    <row r="435" ht="14.1" customHeight="1"/>
    <row r="436" ht="14.1" customHeight="1"/>
    <row r="437" ht="14.1" customHeight="1"/>
    <row r="438" ht="14.1" customHeight="1"/>
    <row r="439" ht="14.1" customHeight="1"/>
    <row r="440" ht="14.1" customHeight="1"/>
    <row r="441" ht="14.1" customHeight="1"/>
    <row r="442" ht="14.1" customHeight="1"/>
    <row r="443" ht="14.1" customHeight="1"/>
    <row r="444" ht="14.1" customHeight="1"/>
    <row r="445" ht="14.1" customHeight="1"/>
    <row r="446" ht="14.1" customHeight="1"/>
    <row r="447" ht="14.1" customHeight="1"/>
    <row r="448" ht="14.1" customHeight="1"/>
    <row r="449" ht="14.1" customHeight="1"/>
    <row r="450" ht="14.1" customHeight="1"/>
    <row r="451" ht="14.1" customHeight="1"/>
    <row r="452" ht="14.1" customHeight="1"/>
    <row r="453" ht="14.1" customHeight="1"/>
    <row r="454" ht="14.1" customHeight="1"/>
    <row r="455" ht="14.1" customHeight="1"/>
    <row r="456" ht="14.1" customHeight="1"/>
    <row r="457" ht="14.1" customHeight="1"/>
    <row r="458" ht="14.1" customHeight="1"/>
    <row r="459" ht="14.1" customHeight="1"/>
    <row r="460" ht="14.1" customHeight="1"/>
    <row r="461" ht="14.1" customHeight="1"/>
    <row r="462" ht="14.1" customHeight="1"/>
    <row r="463" ht="14.1" customHeight="1"/>
    <row r="464" ht="14.1" customHeight="1"/>
    <row r="465" ht="14.1" customHeight="1"/>
    <row r="466" ht="14.1" customHeight="1"/>
    <row r="467" ht="14.1" customHeight="1"/>
    <row r="468" ht="14.1" customHeight="1"/>
    <row r="469" ht="14.1" customHeight="1"/>
    <row r="470" ht="14.1" customHeight="1"/>
    <row r="471" ht="14.1" customHeight="1"/>
    <row r="472" ht="14.1" customHeight="1"/>
    <row r="473" ht="14.1" customHeight="1"/>
    <row r="474" ht="14.1" customHeight="1"/>
    <row r="475" ht="14.1" customHeight="1"/>
    <row r="476" ht="14.1" customHeight="1"/>
    <row r="477" ht="14.1" customHeight="1"/>
    <row r="478" ht="14.1" customHeight="1"/>
    <row r="479" ht="14.1" customHeight="1"/>
    <row r="480" ht="14.1" customHeight="1"/>
    <row r="481" ht="14.1" customHeight="1"/>
    <row r="482" ht="14.1" customHeight="1"/>
    <row r="483" ht="14.1" customHeight="1"/>
    <row r="484" ht="14.1" customHeight="1"/>
    <row r="485" ht="14.1" customHeight="1"/>
    <row r="486" ht="14.1" customHeight="1"/>
    <row r="487" ht="14.1" customHeight="1"/>
    <row r="488" ht="14.1" customHeight="1"/>
    <row r="489" ht="14.1" customHeight="1"/>
    <row r="490" ht="14.1" customHeight="1"/>
    <row r="491" ht="14.1" customHeight="1"/>
    <row r="492" ht="14.1" customHeight="1"/>
    <row r="493" ht="14.1" customHeight="1"/>
    <row r="494" ht="14.1" customHeight="1"/>
    <row r="495" ht="14.1" customHeight="1"/>
    <row r="496" ht="14.1" customHeight="1"/>
    <row r="497" ht="14.1" customHeight="1"/>
    <row r="498" ht="14.1" customHeight="1"/>
    <row r="499" ht="14.1" customHeight="1"/>
    <row r="500" ht="14.1" customHeight="1"/>
    <row r="501" ht="14.1" customHeight="1"/>
    <row r="502" ht="14.1" customHeight="1"/>
    <row r="503" ht="14.1" customHeight="1"/>
    <row r="504" ht="14.1" customHeight="1"/>
    <row r="505" ht="14.1" customHeight="1"/>
    <row r="506" ht="14.1" customHeight="1"/>
    <row r="507" ht="14.1" customHeight="1"/>
    <row r="508" ht="14.1" customHeight="1"/>
    <row r="509" ht="14.1" customHeight="1"/>
    <row r="510" ht="14.1" customHeight="1"/>
    <row r="511" ht="14.1" customHeight="1"/>
    <row r="512" ht="14.1" customHeight="1"/>
    <row r="513" ht="14.1" customHeight="1"/>
    <row r="514" ht="14.1" customHeight="1"/>
    <row r="515" ht="14.1" customHeight="1"/>
    <row r="516" ht="14.1" customHeight="1"/>
    <row r="517" ht="14.1" customHeight="1"/>
    <row r="518" ht="14.1" customHeight="1"/>
    <row r="519" ht="14.1" customHeight="1"/>
    <row r="520" ht="14.1" customHeight="1"/>
    <row r="521" ht="14.1" customHeight="1"/>
    <row r="522" ht="14.1" customHeight="1"/>
    <row r="523" ht="14.1" customHeight="1"/>
    <row r="524" ht="14.1" customHeight="1"/>
    <row r="525" ht="14.1" customHeight="1"/>
    <row r="526" ht="14.1" customHeight="1"/>
    <row r="527" ht="14.1" customHeight="1"/>
    <row r="528"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4.1" customHeight="1"/>
    <row r="567" ht="14.1" customHeight="1"/>
    <row r="568" ht="14.1" customHeight="1"/>
    <row r="569" ht="14.1" customHeight="1"/>
    <row r="570" ht="14.1" customHeight="1"/>
    <row r="571" ht="14.1" customHeight="1"/>
    <row r="572" ht="14.1" customHeight="1"/>
    <row r="573" ht="14.1" customHeight="1"/>
    <row r="574" ht="14.1" customHeight="1"/>
    <row r="575" ht="14.1" customHeight="1"/>
    <row r="576" ht="14.1" customHeight="1"/>
    <row r="577" ht="14.1" customHeight="1"/>
    <row r="578" ht="14.1" customHeight="1"/>
    <row r="579" ht="14.1" customHeight="1"/>
    <row r="580" ht="14.1" customHeight="1"/>
    <row r="581" ht="14.1" customHeight="1"/>
    <row r="582" ht="14.1" customHeight="1"/>
    <row r="583" ht="14.1" customHeight="1"/>
    <row r="584" ht="14.1" customHeight="1"/>
    <row r="585" ht="14.1" customHeight="1"/>
    <row r="586" ht="14.1" customHeight="1"/>
    <row r="587" ht="14.1" customHeight="1"/>
    <row r="588" ht="14.1" customHeight="1"/>
    <row r="589" ht="14.1" customHeight="1"/>
    <row r="590" ht="14.1" customHeight="1"/>
    <row r="591" ht="14.1" customHeight="1"/>
    <row r="592" ht="14.1" customHeight="1"/>
    <row r="593" ht="14.1" customHeight="1"/>
    <row r="594" ht="14.1" customHeight="1"/>
    <row r="595" ht="14.1" customHeight="1"/>
    <row r="596" ht="14.1" customHeight="1"/>
    <row r="597" ht="14.1" customHeight="1"/>
    <row r="598" ht="14.1" customHeight="1"/>
    <row r="599" ht="14.1" customHeight="1"/>
    <row r="600" ht="14.1" customHeight="1"/>
    <row r="601" ht="14.1" customHeight="1"/>
    <row r="602" ht="14.1" customHeight="1"/>
    <row r="603" ht="14.1" customHeight="1"/>
    <row r="604" ht="14.1" customHeight="1"/>
    <row r="605" ht="14.1" customHeight="1"/>
    <row r="606" ht="14.1" customHeight="1"/>
    <row r="607" ht="14.1" customHeight="1"/>
    <row r="608" ht="14.1" customHeight="1"/>
    <row r="609" ht="14.1" customHeight="1"/>
    <row r="610" ht="14.1" customHeight="1"/>
    <row r="611" ht="14.1" customHeight="1"/>
    <row r="612" ht="14.1" customHeight="1"/>
    <row r="613" ht="14.1" customHeight="1"/>
    <row r="614" ht="14.1" customHeight="1"/>
    <row r="615" ht="14.1" customHeight="1"/>
    <row r="616" ht="14.1" customHeight="1"/>
    <row r="617" ht="14.1" customHeight="1"/>
    <row r="618" ht="14.1" customHeight="1"/>
    <row r="619" ht="14.1" customHeight="1"/>
    <row r="620" ht="14.1" customHeight="1"/>
    <row r="621" ht="14.1" customHeight="1"/>
    <row r="622" ht="14.1" customHeight="1"/>
    <row r="623" ht="14.1" customHeight="1"/>
    <row r="624" ht="14.1" customHeight="1"/>
    <row r="625" ht="14.1" customHeight="1"/>
    <row r="626" ht="14.1" customHeight="1"/>
    <row r="627" ht="14.1" customHeight="1"/>
    <row r="628" ht="14.1" customHeight="1"/>
    <row r="629" ht="14.1" customHeight="1"/>
    <row r="630" ht="14.1" customHeight="1"/>
    <row r="631" ht="14.1" customHeight="1"/>
    <row r="632" ht="14.1" customHeight="1"/>
    <row r="633" ht="14.1" customHeight="1"/>
    <row r="634" ht="14.1" customHeight="1"/>
    <row r="635" ht="14.1" customHeight="1"/>
    <row r="636" ht="14.1" customHeight="1"/>
    <row r="637" ht="14.1" customHeight="1"/>
    <row r="638" ht="14.1" customHeight="1"/>
    <row r="639" ht="14.1" customHeight="1"/>
    <row r="640" ht="14.1" customHeight="1"/>
    <row r="641" ht="14.1" customHeight="1"/>
    <row r="642" ht="14.1" customHeight="1"/>
    <row r="643" ht="14.1" customHeight="1"/>
    <row r="644" ht="14.1" customHeight="1"/>
    <row r="645" ht="14.1" customHeight="1"/>
    <row r="646" ht="14.1" customHeight="1"/>
    <row r="647" ht="14.1" customHeight="1"/>
    <row r="648" ht="14.1" customHeight="1"/>
    <row r="649" ht="14.1" customHeight="1"/>
    <row r="650" ht="14.1" customHeight="1"/>
    <row r="651" ht="14.1" customHeight="1"/>
    <row r="652" ht="14.1" customHeight="1"/>
    <row r="653" ht="14.1" customHeight="1"/>
    <row r="654" ht="14.1" customHeight="1"/>
    <row r="655" ht="14.1" customHeight="1"/>
    <row r="656" ht="14.1" customHeight="1"/>
    <row r="657" ht="14.1" customHeight="1"/>
    <row r="658" ht="14.1" customHeight="1"/>
    <row r="659" ht="14.1" customHeight="1"/>
    <row r="660" ht="14.1" customHeight="1"/>
    <row r="661" ht="14.1" customHeight="1"/>
    <row r="662" ht="14.1" customHeight="1"/>
    <row r="663" ht="14.1" customHeight="1"/>
    <row r="664" ht="14.1" customHeight="1"/>
    <row r="665" ht="14.1" customHeight="1"/>
    <row r="666" ht="14.1" customHeight="1"/>
    <row r="667" ht="14.1" customHeight="1"/>
    <row r="668" ht="14.1" customHeight="1"/>
    <row r="669" ht="14.1" customHeight="1"/>
    <row r="670" ht="14.1" customHeight="1"/>
    <row r="671" ht="14.1" customHeight="1"/>
    <row r="672" ht="14.1" customHeight="1"/>
    <row r="673" ht="14.1" customHeight="1"/>
    <row r="674" ht="14.1" customHeight="1"/>
    <row r="675" ht="14.1" customHeight="1"/>
    <row r="676" ht="14.1" customHeight="1"/>
    <row r="677" ht="14.1" customHeight="1"/>
    <row r="678" ht="14.1" customHeight="1"/>
    <row r="679" ht="14.1" customHeight="1"/>
    <row r="680" ht="14.1" customHeight="1"/>
    <row r="681" ht="14.1" customHeight="1"/>
    <row r="682" ht="14.1" customHeight="1"/>
    <row r="683" ht="14.1" customHeight="1"/>
    <row r="684" ht="14.1" customHeight="1"/>
    <row r="685" ht="14.1" customHeight="1"/>
    <row r="686" ht="14.1" customHeight="1"/>
    <row r="687" ht="14.1" customHeight="1"/>
    <row r="688" ht="14.1" customHeight="1"/>
    <row r="689" ht="14.1" customHeight="1"/>
    <row r="690" ht="14.1" customHeight="1"/>
    <row r="691" ht="14.1" customHeight="1"/>
    <row r="692" ht="14.1" customHeight="1"/>
    <row r="693" ht="14.1" customHeight="1"/>
    <row r="694" ht="14.1" customHeight="1"/>
    <row r="695" ht="14.1" customHeight="1"/>
    <row r="696" ht="14.1" customHeight="1"/>
    <row r="697" ht="14.1" customHeight="1"/>
    <row r="698" ht="14.1" customHeight="1"/>
    <row r="699" ht="14.1" customHeight="1"/>
    <row r="700" ht="14.1" customHeight="1"/>
    <row r="701" ht="14.1" customHeight="1"/>
    <row r="702" ht="14.1" customHeight="1"/>
    <row r="703" ht="14.1" customHeight="1"/>
    <row r="704" ht="14.1" customHeight="1"/>
    <row r="705" ht="14.1" customHeight="1"/>
    <row r="706" ht="14.1" customHeight="1"/>
    <row r="707" ht="14.1" customHeight="1"/>
    <row r="708" ht="14.1" customHeight="1"/>
    <row r="709" ht="14.1" customHeight="1"/>
    <row r="710" ht="14.1" customHeight="1"/>
    <row r="711" ht="14.1" customHeight="1"/>
    <row r="712" ht="14.1" customHeight="1"/>
    <row r="713" ht="14.1" customHeight="1"/>
    <row r="714" ht="14.1" customHeight="1"/>
    <row r="715" ht="14.1" customHeight="1"/>
    <row r="716" ht="14.1" customHeight="1"/>
    <row r="717" ht="14.1" customHeight="1"/>
    <row r="718" ht="14.1" customHeight="1"/>
    <row r="719" ht="14.1" customHeight="1"/>
    <row r="720" ht="14.1" customHeight="1"/>
    <row r="721" ht="14.1" customHeight="1"/>
    <row r="722" ht="14.1" customHeight="1"/>
    <row r="723" ht="14.1" customHeight="1"/>
    <row r="724" ht="14.1" customHeight="1"/>
    <row r="725" ht="14.1" customHeight="1"/>
    <row r="726" ht="14.1" customHeight="1"/>
    <row r="727" ht="14.1" customHeight="1"/>
    <row r="728" ht="14.1" customHeight="1"/>
    <row r="729" ht="14.1" customHeight="1"/>
    <row r="730" ht="14.1" customHeight="1"/>
    <row r="731" ht="14.1" customHeight="1"/>
    <row r="732" ht="14.1" customHeight="1"/>
    <row r="733" ht="14.1" customHeight="1"/>
    <row r="734" ht="14.1" customHeight="1"/>
    <row r="735" ht="14.1" customHeight="1"/>
    <row r="736" ht="14.1" customHeight="1"/>
    <row r="737" ht="14.1" customHeight="1"/>
    <row r="738" ht="14.1" customHeight="1"/>
    <row r="739" ht="14.1" customHeight="1"/>
    <row r="740" ht="14.1" customHeight="1"/>
    <row r="741" ht="14.1" customHeight="1"/>
    <row r="742" ht="14.1" customHeight="1"/>
    <row r="743" ht="14.1" customHeight="1"/>
    <row r="744" ht="14.1" customHeight="1"/>
    <row r="745" ht="14.1" customHeight="1"/>
    <row r="746" ht="14.1" customHeight="1"/>
    <row r="747" ht="14.1" customHeight="1"/>
    <row r="748" ht="14.1" customHeight="1"/>
    <row r="749" ht="14.1" customHeight="1"/>
    <row r="750" ht="14.1" customHeight="1"/>
    <row r="751" ht="14.1" customHeight="1"/>
    <row r="752" ht="14.1" customHeight="1"/>
    <row r="753" ht="14.1" customHeight="1"/>
    <row r="754" ht="14.1" customHeight="1"/>
    <row r="755" ht="14.1" customHeight="1"/>
    <row r="756" ht="14.1" customHeight="1"/>
    <row r="757" ht="14.1" customHeight="1"/>
    <row r="758" ht="14.1" customHeight="1"/>
    <row r="759" ht="14.1" customHeight="1"/>
    <row r="760" ht="14.1" customHeight="1"/>
    <row r="761" ht="14.1" customHeight="1"/>
    <row r="762" ht="14.1" customHeight="1"/>
    <row r="763" ht="14.1" customHeight="1"/>
    <row r="764" ht="14.1" customHeight="1"/>
    <row r="765" ht="14.1" customHeight="1"/>
    <row r="766" ht="14.1" customHeight="1"/>
    <row r="767" ht="14.1" customHeight="1"/>
    <row r="768" ht="14.1" customHeight="1"/>
    <row r="769" ht="14.1" customHeight="1"/>
    <row r="770" ht="14.1" customHeight="1"/>
    <row r="771" ht="14.1" customHeight="1"/>
    <row r="772" ht="14.1" customHeight="1"/>
    <row r="773" ht="14.1" customHeight="1"/>
    <row r="774" ht="14.1" customHeight="1"/>
    <row r="775" ht="14.1" customHeight="1"/>
    <row r="776" ht="14.1" customHeight="1"/>
    <row r="777" ht="14.1" customHeight="1"/>
    <row r="778" ht="14.1" customHeight="1"/>
    <row r="779" ht="14.1" customHeight="1"/>
    <row r="780" ht="14.1" customHeight="1"/>
    <row r="781" ht="14.1" customHeight="1"/>
    <row r="782" ht="14.1" customHeight="1"/>
    <row r="783" ht="14.1" customHeight="1"/>
    <row r="784" ht="14.1" customHeight="1"/>
    <row r="785" ht="14.1" customHeight="1"/>
    <row r="786" ht="14.1" customHeight="1"/>
    <row r="787" ht="14.1" customHeight="1"/>
    <row r="788" ht="14.1" customHeight="1"/>
    <row r="789" ht="14.1" customHeight="1"/>
    <row r="790" ht="14.1" customHeight="1"/>
    <row r="791" ht="14.1" customHeight="1"/>
    <row r="792" ht="14.1" customHeight="1"/>
    <row r="793" ht="14.1" customHeight="1"/>
    <row r="794" ht="14.1" customHeight="1"/>
    <row r="795" ht="14.1" customHeight="1"/>
    <row r="796" ht="14.1" customHeight="1"/>
    <row r="797" ht="14.1" customHeight="1"/>
    <row r="798" ht="14.1" customHeight="1"/>
    <row r="799" ht="14.1" customHeight="1"/>
    <row r="800" ht="14.1" customHeight="1"/>
    <row r="801" ht="14.1" customHeight="1"/>
    <row r="802" ht="14.1" customHeight="1"/>
    <row r="803" ht="14.1" customHeight="1"/>
    <row r="804" ht="14.1" customHeight="1"/>
    <row r="805" ht="14.1" customHeight="1"/>
    <row r="806" ht="14.1" customHeight="1"/>
    <row r="807" ht="14.1" customHeight="1"/>
    <row r="808" ht="14.1" customHeight="1"/>
    <row r="809" ht="14.1" customHeight="1"/>
    <row r="810" ht="14.1" customHeight="1"/>
    <row r="811" ht="14.1" customHeight="1"/>
    <row r="812" ht="14.1" customHeight="1"/>
    <row r="813" ht="14.1" customHeight="1"/>
    <row r="814" ht="14.1" customHeight="1"/>
    <row r="815" ht="14.1" customHeight="1"/>
    <row r="816" ht="14.1" customHeight="1"/>
    <row r="817" ht="14.1" customHeight="1"/>
    <row r="818" ht="14.1" customHeight="1"/>
    <row r="819" ht="14.1" customHeight="1"/>
    <row r="820" ht="14.1" customHeight="1"/>
    <row r="821" ht="14.1" customHeight="1"/>
    <row r="822" ht="14.1" customHeight="1"/>
    <row r="823" ht="14.1" customHeight="1"/>
    <row r="824" ht="14.1" customHeight="1"/>
    <row r="825" ht="14.1" customHeight="1"/>
    <row r="826" ht="14.1" customHeight="1"/>
    <row r="827" ht="14.1" customHeight="1"/>
    <row r="828" ht="14.1" customHeight="1"/>
    <row r="829" ht="14.1" customHeight="1"/>
    <row r="830" ht="14.1" customHeight="1"/>
    <row r="831" ht="14.1" customHeight="1"/>
    <row r="832" ht="14.1" customHeight="1"/>
    <row r="833" ht="14.1" customHeight="1"/>
    <row r="834" ht="14.1" customHeight="1"/>
    <row r="835" ht="14.1" customHeight="1"/>
    <row r="836" ht="14.1" customHeight="1"/>
    <row r="837" ht="14.1" customHeight="1"/>
    <row r="838" ht="14.1" customHeight="1"/>
    <row r="839" ht="14.1" customHeight="1"/>
    <row r="840" ht="14.1" customHeight="1"/>
    <row r="841" ht="14.1" customHeight="1"/>
    <row r="842" ht="14.1" customHeight="1"/>
    <row r="843" ht="14.1" customHeight="1"/>
    <row r="844" ht="14.1" customHeight="1"/>
    <row r="845" ht="14.1" customHeight="1"/>
    <row r="846" ht="14.1" customHeight="1"/>
    <row r="847" ht="14.1" customHeight="1"/>
    <row r="848" ht="14.1" customHeight="1"/>
    <row r="849" ht="14.1" customHeight="1"/>
    <row r="850" ht="14.1" customHeight="1"/>
    <row r="851" ht="14.1" customHeight="1"/>
    <row r="852" ht="14.1" customHeight="1"/>
    <row r="853" ht="14.1" customHeight="1"/>
    <row r="854" ht="14.1" customHeight="1"/>
    <row r="855" ht="14.1" customHeight="1"/>
    <row r="856" ht="14.1" customHeight="1"/>
    <row r="857" ht="14.1" customHeight="1"/>
    <row r="858" ht="14.1" customHeight="1"/>
    <row r="859" ht="14.1" customHeight="1"/>
    <row r="860" ht="14.1" customHeight="1"/>
    <row r="861" ht="14.1" customHeight="1"/>
    <row r="862" ht="14.1" customHeight="1"/>
    <row r="863" ht="14.1" customHeight="1"/>
    <row r="864" ht="14.1" customHeight="1"/>
    <row r="865" ht="14.1" customHeight="1"/>
    <row r="866" ht="14.1" customHeight="1"/>
    <row r="867" ht="14.1" customHeight="1"/>
    <row r="868" ht="14.1" customHeight="1"/>
    <row r="869" ht="14.1" customHeight="1"/>
    <row r="870" ht="14.1" customHeight="1"/>
    <row r="871" ht="14.1" customHeight="1"/>
    <row r="872" ht="14.1" customHeight="1"/>
    <row r="873" ht="14.1" customHeight="1"/>
    <row r="874" ht="14.1" customHeight="1"/>
    <row r="875" ht="14.1" customHeight="1"/>
    <row r="876" ht="14.1" customHeight="1"/>
    <row r="877" ht="14.1" customHeight="1"/>
    <row r="878" ht="14.1" customHeight="1"/>
    <row r="879" ht="14.1" customHeight="1"/>
    <row r="880" ht="14.1" customHeight="1"/>
    <row r="881" ht="14.1" customHeight="1"/>
    <row r="882" ht="14.1" customHeight="1"/>
    <row r="883" ht="14.1" customHeight="1"/>
    <row r="884" ht="14.1" customHeight="1"/>
    <row r="885" ht="14.1" customHeight="1"/>
    <row r="886" ht="14.1" customHeight="1"/>
    <row r="887" ht="14.1" customHeight="1"/>
    <row r="888" ht="14.1" customHeight="1"/>
    <row r="889" ht="14.1" customHeight="1"/>
    <row r="890" ht="14.1" customHeight="1"/>
    <row r="891" ht="14.1" customHeight="1"/>
    <row r="892" ht="14.1" customHeight="1"/>
    <row r="893" ht="14.1" customHeight="1"/>
    <row r="894" ht="14.1" customHeight="1"/>
    <row r="895" ht="14.1" customHeight="1"/>
    <row r="896" ht="14.1" customHeight="1"/>
    <row r="897" ht="14.1" customHeight="1"/>
    <row r="898" ht="14.1" customHeight="1"/>
    <row r="899" ht="14.1" customHeight="1"/>
    <row r="900" ht="14.1" customHeight="1"/>
    <row r="901" ht="14.1" customHeight="1"/>
    <row r="902" ht="14.1" customHeight="1"/>
    <row r="903" ht="14.1" customHeight="1"/>
    <row r="904" ht="14.1" customHeight="1"/>
    <row r="905" ht="14.1" customHeight="1"/>
    <row r="906" ht="14.1" customHeight="1"/>
    <row r="907" ht="14.1" customHeight="1"/>
    <row r="908" ht="14.1" customHeight="1"/>
    <row r="909" ht="14.1" customHeight="1"/>
    <row r="910" ht="14.1" customHeight="1"/>
    <row r="911" ht="14.1" customHeight="1"/>
    <row r="912" ht="14.1" customHeight="1"/>
    <row r="913" ht="14.1" customHeight="1"/>
    <row r="914" ht="14.1" customHeight="1"/>
    <row r="915" ht="14.1" customHeight="1"/>
    <row r="916" ht="14.1" customHeight="1"/>
    <row r="917" ht="14.1" customHeight="1"/>
    <row r="918" ht="14.1" customHeight="1"/>
    <row r="919" ht="14.1" customHeight="1"/>
    <row r="920" ht="14.1" customHeight="1"/>
    <row r="921" ht="14.1" customHeight="1"/>
    <row r="922" ht="14.1" customHeight="1"/>
    <row r="923" ht="14.1" customHeight="1"/>
    <row r="924" ht="14.1" customHeight="1"/>
    <row r="925" ht="14.1" customHeight="1"/>
    <row r="926" ht="14.1" customHeight="1"/>
    <row r="927" ht="14.1" customHeight="1"/>
    <row r="928" ht="14.1" customHeight="1"/>
    <row r="929" ht="14.1" customHeight="1"/>
    <row r="930" ht="14.1" customHeight="1"/>
    <row r="931" ht="14.1" customHeight="1"/>
    <row r="932" ht="14.1" customHeight="1"/>
    <row r="933" ht="14.1" customHeight="1"/>
    <row r="934" ht="14.1" customHeight="1"/>
    <row r="935" ht="14.1" customHeight="1"/>
    <row r="936" ht="14.1" customHeight="1"/>
    <row r="937" ht="14.1" customHeight="1"/>
    <row r="938" ht="14.1" customHeight="1"/>
    <row r="939" ht="14.1" customHeight="1"/>
    <row r="940" ht="14.1" customHeight="1"/>
    <row r="941" ht="14.1" customHeight="1"/>
    <row r="942" ht="14.1" customHeight="1"/>
    <row r="943" ht="14.1" customHeight="1"/>
    <row r="944" ht="14.1" customHeight="1"/>
    <row r="945" ht="14.1" customHeight="1"/>
    <row r="946" ht="14.1" customHeight="1"/>
    <row r="947" ht="14.1" customHeight="1"/>
    <row r="948" ht="14.1" customHeight="1"/>
    <row r="949" ht="14.1" customHeight="1"/>
    <row r="950" ht="14.1" customHeight="1"/>
    <row r="951" ht="14.1" customHeight="1"/>
    <row r="952" ht="14.1" customHeight="1"/>
    <row r="953" ht="14.1" customHeight="1"/>
    <row r="954" ht="14.1" customHeight="1"/>
    <row r="955" ht="14.1" customHeight="1"/>
    <row r="956" ht="14.1" customHeight="1"/>
    <row r="957" ht="14.1" customHeight="1"/>
    <row r="958" ht="14.1" customHeight="1"/>
    <row r="959" ht="14.1" customHeight="1"/>
    <row r="960" ht="14.1" customHeight="1"/>
    <row r="961" ht="14.1" customHeight="1"/>
    <row r="962" ht="14.1" customHeight="1"/>
    <row r="963" ht="14.1" customHeight="1"/>
    <row r="964" ht="14.1" customHeight="1"/>
    <row r="965" ht="14.1" customHeight="1"/>
    <row r="966" ht="14.1" customHeight="1"/>
    <row r="967" ht="14.1" customHeight="1"/>
    <row r="968" ht="14.1" customHeight="1"/>
    <row r="969" ht="14.1" customHeight="1"/>
    <row r="970" ht="14.1" customHeight="1"/>
    <row r="971" ht="14.1" customHeight="1"/>
    <row r="972" ht="14.1" customHeight="1"/>
    <row r="973" ht="14.1" customHeight="1"/>
    <row r="974" ht="14.1" customHeight="1"/>
    <row r="975" ht="14.1" customHeight="1"/>
    <row r="976" ht="14.1" customHeight="1"/>
    <row r="977" ht="14.1" customHeight="1"/>
    <row r="978" ht="14.1" customHeight="1"/>
    <row r="979" ht="14.1" customHeight="1"/>
    <row r="980" ht="14.1" customHeight="1"/>
    <row r="981" ht="14.1" customHeight="1"/>
    <row r="982" ht="14.1" customHeight="1"/>
    <row r="983" ht="14.1" customHeight="1"/>
    <row r="984" ht="14.1" customHeight="1"/>
    <row r="985" ht="14.1" customHeight="1"/>
    <row r="986" ht="14.1" customHeight="1"/>
    <row r="987" ht="14.1" customHeight="1"/>
    <row r="988" ht="14.1" customHeight="1"/>
    <row r="989" ht="14.1" customHeight="1"/>
    <row r="990" ht="14.1" customHeight="1"/>
    <row r="991" ht="14.1" customHeight="1"/>
    <row r="992" ht="14.1" customHeight="1"/>
    <row r="993" ht="14.1" customHeight="1"/>
    <row r="994" ht="14.1" customHeight="1"/>
    <row r="995" ht="14.1" customHeight="1"/>
    <row r="996" ht="14.1" customHeight="1"/>
    <row r="997" ht="14.1" customHeight="1"/>
    <row r="998" ht="14.1" customHeight="1"/>
    <row r="999" ht="14.1" customHeight="1"/>
    <row r="1000" ht="14.1" customHeight="1"/>
    <row r="1001" ht="14.1" customHeight="1"/>
    <row r="1002" ht="14.1" customHeight="1"/>
    <row r="1003" ht="14.1" customHeight="1"/>
    <row r="1004" ht="14.1" customHeight="1"/>
    <row r="1005" ht="14.1" customHeight="1"/>
    <row r="1006" ht="14.1" customHeight="1"/>
    <row r="1007" ht="14.1" customHeight="1"/>
    <row r="1008" ht="14.1" customHeight="1"/>
    <row r="1009" ht="14.1" customHeight="1"/>
    <row r="1010" ht="14.1" customHeight="1"/>
    <row r="1011" ht="14.1" customHeight="1"/>
    <row r="1012" ht="14.1" customHeight="1"/>
    <row r="1013" ht="14.1" customHeight="1"/>
    <row r="1014" ht="14.1" customHeight="1"/>
    <row r="1015" ht="14.1" customHeight="1"/>
    <row r="1016" ht="14.1" customHeight="1"/>
    <row r="1017" ht="14.1" customHeight="1"/>
    <row r="1018" ht="14.1" customHeight="1"/>
    <row r="1019" ht="14.1" customHeight="1"/>
    <row r="1020" ht="14.1" customHeight="1"/>
  </sheetData>
  <phoneticPr fontId="2"/>
  <pageMargins left="0.75" right="0.75" top="1" bottom="1" header="0.51200000000000001" footer="0.51200000000000001"/>
  <pageSetup paperSize="9" scale="50" orientation="landscape"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heetViews>
  <sheetFormatPr defaultRowHeight="13.5"/>
  <sheetData>
    <row r="1" spans="1:7" ht="21">
      <c r="A1" s="11" t="s">
        <v>38</v>
      </c>
    </row>
    <row r="3" spans="1:7" ht="14.25">
      <c r="A3" s="12" t="s">
        <v>39</v>
      </c>
      <c r="D3" t="s">
        <v>40</v>
      </c>
    </row>
    <row r="5" spans="1:7">
      <c r="B5" t="s">
        <v>43</v>
      </c>
      <c r="C5" s="10"/>
    </row>
    <row r="6" spans="1:7">
      <c r="B6" t="s">
        <v>41</v>
      </c>
    </row>
    <row r="7" spans="1:7">
      <c r="C7" t="s">
        <v>42</v>
      </c>
    </row>
    <row r="8" spans="1:7">
      <c r="B8" t="s">
        <v>44</v>
      </c>
    </row>
    <row r="9" spans="1:7">
      <c r="C9" t="s">
        <v>45</v>
      </c>
    </row>
    <row r="10" spans="1:7">
      <c r="B10" s="111" t="s">
        <v>198</v>
      </c>
    </row>
    <row r="11" spans="1:7">
      <c r="C11" t="s">
        <v>46</v>
      </c>
    </row>
    <row r="12" spans="1:7">
      <c r="A12" s="195"/>
      <c r="B12" s="195"/>
      <c r="C12" s="195"/>
      <c r="D12" s="195"/>
      <c r="E12" s="195"/>
      <c r="F12" s="195"/>
      <c r="G12" s="195"/>
    </row>
    <row r="13" spans="1:7">
      <c r="A13" s="195"/>
      <c r="B13" s="195"/>
      <c r="C13" s="195"/>
      <c r="D13" s="195"/>
      <c r="E13" s="195"/>
      <c r="F13" s="195"/>
      <c r="G13" s="195"/>
    </row>
    <row r="19" spans="3:11" ht="15">
      <c r="G19" s="80"/>
      <c r="H19" s="81"/>
      <c r="I19" s="81"/>
      <c r="J19" s="81"/>
      <c r="K19" s="81"/>
    </row>
    <row r="20" spans="3:11" ht="15">
      <c r="G20" s="81"/>
      <c r="H20" s="81"/>
      <c r="I20" s="81"/>
      <c r="J20" s="81"/>
      <c r="K20" s="81"/>
    </row>
    <row r="21" spans="3:11" ht="16.5" customHeight="1">
      <c r="G21" s="81"/>
      <c r="H21" s="81"/>
      <c r="I21" s="81"/>
      <c r="J21" s="81"/>
      <c r="K21" s="81"/>
    </row>
    <row r="25" spans="3:11" ht="15" customHeight="1"/>
    <row r="26" spans="3:11" ht="13.5" customHeight="1"/>
    <row r="27" spans="3:11" ht="13.5" customHeight="1"/>
    <row r="30" spans="3:11">
      <c r="C30" s="10"/>
    </row>
    <row r="38" spans="1:7" ht="13.5" customHeight="1">
      <c r="A38" s="82"/>
      <c r="B38" s="82"/>
      <c r="C38" s="82"/>
      <c r="D38" s="82"/>
      <c r="E38" s="82"/>
      <c r="F38" s="82"/>
      <c r="G38" s="13"/>
    </row>
    <row r="39" spans="1:7">
      <c r="A39" t="s">
        <v>47</v>
      </c>
    </row>
    <row r="40" spans="1:7">
      <c r="A40" t="s">
        <v>48</v>
      </c>
    </row>
    <row r="41" spans="1:7">
      <c r="A41" t="s">
        <v>49</v>
      </c>
    </row>
    <row r="42" spans="1:7">
      <c r="A42" t="s">
        <v>52</v>
      </c>
    </row>
    <row r="43" spans="1:7">
      <c r="A43" t="s">
        <v>50</v>
      </c>
    </row>
    <row r="44" spans="1:7">
      <c r="A44" t="s">
        <v>51</v>
      </c>
    </row>
  </sheetData>
  <mergeCells count="1">
    <mergeCell ref="A12:G13"/>
  </mergeCells>
  <phoneticPr fontId="2"/>
  <hyperlinks>
    <hyperlink ref="A3" r:id="rId1"/>
  </hyperlinks>
  <pageMargins left="0.19685039370078741" right="0.19685039370078741" top="0" bottom="0" header="0.51181102362204722" footer="0.51181102362204722"/>
  <pageSetup paperSize="9" scale="87" orientation="portrait" horizontalDpi="4294967293" verticalDpi="0"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heetViews>
  <sheetFormatPr defaultRowHeight="13.5"/>
  <cols>
    <col min="1" max="1" width="9" style="34"/>
    <col min="2" max="2" width="5.5" style="34" customWidth="1"/>
    <col min="3" max="3" width="9" style="34"/>
    <col min="4" max="4" width="11.75" style="34" customWidth="1"/>
    <col min="5" max="5" width="9" style="34"/>
    <col min="6" max="6" width="12.25" style="34" customWidth="1"/>
    <col min="7" max="7" width="9" style="34"/>
    <col min="8" max="8" width="11.75" style="34" customWidth="1"/>
    <col min="9" max="16384" width="9" style="34"/>
  </cols>
  <sheetData>
    <row r="1" spans="1:9" ht="18.75">
      <c r="A1" s="30" t="s">
        <v>91</v>
      </c>
      <c r="B1" s="30"/>
      <c r="C1" s="31"/>
      <c r="D1" s="32"/>
      <c r="E1" s="33"/>
      <c r="F1" s="33"/>
      <c r="G1" s="33"/>
      <c r="H1" s="33"/>
      <c r="I1" s="33"/>
    </row>
    <row r="2" spans="1:9" ht="18.75">
      <c r="A2" s="35" t="s">
        <v>92</v>
      </c>
      <c r="B2" s="31"/>
      <c r="C2" s="31"/>
      <c r="D2" s="33"/>
      <c r="E2" s="33"/>
      <c r="F2" s="33"/>
      <c r="G2" s="33"/>
      <c r="H2" s="33"/>
      <c r="I2" s="33"/>
    </row>
    <row r="3" spans="1:9" ht="18.75">
      <c r="A3" s="31" t="s">
        <v>93</v>
      </c>
      <c r="B3" s="31"/>
      <c r="C3" s="31"/>
      <c r="D3" s="33"/>
      <c r="E3" s="33"/>
      <c r="F3" s="33"/>
      <c r="G3" s="33"/>
      <c r="H3" s="33"/>
      <c r="I3" s="33"/>
    </row>
    <row r="4" spans="1:9" ht="18.75">
      <c r="A4" s="31" t="s">
        <v>94</v>
      </c>
      <c r="B4" s="31"/>
      <c r="C4" s="31"/>
      <c r="D4" s="33"/>
      <c r="E4" s="33"/>
      <c r="F4" s="33"/>
      <c r="G4" s="33"/>
      <c r="H4" s="33"/>
      <c r="I4" s="33"/>
    </row>
    <row r="5" spans="1:9" ht="17.25">
      <c r="A5" s="33" t="s">
        <v>95</v>
      </c>
      <c r="B5" s="33"/>
      <c r="C5" s="36" t="s">
        <v>115</v>
      </c>
      <c r="D5" s="33"/>
      <c r="E5" s="33"/>
      <c r="F5" s="33"/>
      <c r="G5" s="33"/>
      <c r="H5" s="33"/>
      <c r="I5" s="33"/>
    </row>
    <row r="6" spans="1:9" ht="17.25">
      <c r="A6" s="33"/>
      <c r="B6" s="37" t="s">
        <v>125</v>
      </c>
      <c r="C6" s="33"/>
      <c r="D6" s="33"/>
      <c r="E6" s="33"/>
      <c r="F6" s="33"/>
      <c r="G6" s="33"/>
      <c r="H6" s="33"/>
      <c r="I6" s="33"/>
    </row>
    <row r="7" spans="1:9">
      <c r="A7" s="33"/>
      <c r="B7" s="33"/>
      <c r="C7" s="33"/>
      <c r="D7" s="33"/>
      <c r="E7" s="33"/>
      <c r="F7" s="33"/>
      <c r="G7" s="33"/>
      <c r="H7" s="33"/>
      <c r="I7" s="33"/>
    </row>
    <row r="8" spans="1:9" ht="17.25">
      <c r="A8" s="37" t="s">
        <v>96</v>
      </c>
      <c r="B8" s="38"/>
      <c r="C8" s="38"/>
      <c r="D8" s="38"/>
      <c r="E8" s="38"/>
      <c r="F8" s="38"/>
      <c r="G8" s="38"/>
      <c r="H8" s="38"/>
      <c r="I8" s="33"/>
    </row>
    <row r="9" spans="1:9">
      <c r="A9" s="33"/>
      <c r="B9" s="33"/>
      <c r="C9" s="33"/>
      <c r="D9" s="33"/>
      <c r="E9" s="33"/>
      <c r="F9" s="33"/>
      <c r="G9" s="33"/>
      <c r="H9" s="33"/>
      <c r="I9" s="33"/>
    </row>
    <row r="10" spans="1:9" ht="17.25">
      <c r="A10" s="37" t="s">
        <v>97</v>
      </c>
      <c r="B10" s="38"/>
      <c r="C10" s="38"/>
      <c r="D10" s="38"/>
      <c r="E10" s="38"/>
      <c r="F10" s="38"/>
      <c r="G10" s="38"/>
      <c r="H10" s="38"/>
      <c r="I10" s="33"/>
    </row>
    <row r="11" spans="1:9">
      <c r="A11" s="33"/>
      <c r="B11" s="33"/>
      <c r="C11" s="33"/>
      <c r="D11" s="33"/>
      <c r="E11" s="33"/>
      <c r="F11" s="33"/>
      <c r="G11" s="33"/>
      <c r="H11" s="33"/>
      <c r="I11" s="33"/>
    </row>
    <row r="12" spans="1:9" ht="17.25">
      <c r="A12" s="37" t="s">
        <v>98</v>
      </c>
      <c r="B12" s="38"/>
      <c r="C12" s="38"/>
      <c r="D12" s="38"/>
      <c r="E12" s="38"/>
      <c r="F12" s="38"/>
      <c r="G12" s="38"/>
      <c r="H12" s="38"/>
      <c r="I12" s="33"/>
    </row>
    <row r="13" spans="1:9">
      <c r="A13" s="33"/>
      <c r="B13" s="33"/>
      <c r="C13" s="33"/>
      <c r="D13" s="33"/>
      <c r="E13" s="33"/>
      <c r="F13" s="33"/>
      <c r="G13" s="33"/>
      <c r="H13" s="33"/>
      <c r="I13" s="33"/>
    </row>
    <row r="14" spans="1:9" ht="17.25">
      <c r="A14" s="37" t="s">
        <v>99</v>
      </c>
      <c r="B14" s="38"/>
      <c r="C14" s="38"/>
      <c r="D14" s="38"/>
      <c r="E14" s="39" t="s">
        <v>100</v>
      </c>
      <c r="F14" s="38"/>
      <c r="G14" s="38"/>
      <c r="H14" s="38"/>
      <c r="I14" s="33"/>
    </row>
    <row r="15" spans="1:9">
      <c r="A15" s="33"/>
      <c r="B15" s="33"/>
      <c r="C15" s="33"/>
      <c r="D15" s="33"/>
      <c r="E15" s="33"/>
      <c r="F15" s="33"/>
      <c r="G15" s="33"/>
      <c r="H15" s="33"/>
      <c r="I15" s="33"/>
    </row>
    <row r="16" spans="1:9" ht="17.25">
      <c r="A16" s="37" t="s">
        <v>101</v>
      </c>
      <c r="B16" s="38"/>
      <c r="C16" s="38"/>
      <c r="D16" s="38"/>
      <c r="E16" s="38"/>
      <c r="F16" s="38"/>
      <c r="G16" s="38"/>
      <c r="H16" s="38"/>
      <c r="I16" s="33"/>
    </row>
    <row r="17" spans="1:9">
      <c r="A17" s="33"/>
      <c r="B17" s="33"/>
      <c r="C17" s="33"/>
      <c r="D17" s="33"/>
      <c r="E17" s="33"/>
      <c r="F17" s="33"/>
      <c r="G17" s="33"/>
      <c r="H17" s="33"/>
      <c r="I17" s="33"/>
    </row>
    <row r="18" spans="1:9" ht="14.25" thickBot="1">
      <c r="A18" s="33"/>
      <c r="B18" s="33"/>
      <c r="C18" s="33"/>
      <c r="D18" s="33"/>
      <c r="E18" s="33"/>
      <c r="F18" s="33"/>
      <c r="G18" s="33"/>
      <c r="H18" s="33"/>
      <c r="I18" s="33"/>
    </row>
    <row r="19" spans="1:9" ht="19.5" thickBot="1">
      <c r="A19" s="40"/>
      <c r="B19" s="41"/>
      <c r="C19" s="41"/>
      <c r="D19" s="42">
        <v>42056</v>
      </c>
      <c r="E19" s="43"/>
      <c r="F19" s="41"/>
      <c r="G19" s="41"/>
      <c r="H19" s="44"/>
      <c r="I19" s="33"/>
    </row>
    <row r="20" spans="1:9" ht="19.5" thickBot="1">
      <c r="A20" s="40"/>
      <c r="B20" s="44"/>
      <c r="C20" s="45" t="s">
        <v>102</v>
      </c>
      <c r="D20" s="44"/>
      <c r="E20" s="45" t="s">
        <v>103</v>
      </c>
      <c r="F20" s="44"/>
      <c r="G20" s="45" t="s">
        <v>104</v>
      </c>
      <c r="H20" s="44"/>
      <c r="I20" s="33"/>
    </row>
    <row r="21" spans="1:9" ht="19.5" thickBot="1">
      <c r="A21" s="45" t="s">
        <v>105</v>
      </c>
      <c r="B21" s="44"/>
      <c r="C21" s="40"/>
      <c r="D21" s="44"/>
      <c r="E21" s="40"/>
      <c r="F21" s="44"/>
      <c r="G21" s="40"/>
      <c r="H21" s="44"/>
      <c r="I21" s="33"/>
    </row>
    <row r="22" spans="1:9">
      <c r="A22" s="33"/>
      <c r="B22" s="33"/>
      <c r="C22" s="33"/>
      <c r="D22" s="33"/>
      <c r="E22" s="33"/>
      <c r="F22" s="33"/>
      <c r="G22" s="33"/>
      <c r="H22" s="33"/>
      <c r="I22" s="33"/>
    </row>
    <row r="23" spans="1:9" ht="17.25">
      <c r="A23" s="37" t="s">
        <v>106</v>
      </c>
      <c r="B23" s="33"/>
      <c r="C23" s="33"/>
      <c r="D23" s="33"/>
      <c r="E23" s="33"/>
      <c r="F23" s="33"/>
      <c r="G23" s="33"/>
      <c r="H23" s="33"/>
      <c r="I23" s="33"/>
    </row>
    <row r="24" spans="1:9" ht="14.25" thickBot="1">
      <c r="A24" s="33"/>
      <c r="B24" s="33"/>
      <c r="C24" s="33"/>
      <c r="D24" s="33"/>
      <c r="E24" s="33"/>
      <c r="F24" s="33"/>
      <c r="G24" s="33"/>
      <c r="H24" s="33"/>
      <c r="I24" s="33"/>
    </row>
    <row r="25" spans="1:9" ht="19.5" thickBot="1">
      <c r="A25" s="40"/>
      <c r="B25" s="41"/>
      <c r="C25" s="41"/>
      <c r="D25" s="42">
        <v>42057</v>
      </c>
      <c r="E25" s="43"/>
      <c r="F25" s="41"/>
      <c r="G25" s="41"/>
      <c r="H25" s="44"/>
      <c r="I25" s="33"/>
    </row>
    <row r="26" spans="1:9" ht="19.5" thickBot="1">
      <c r="A26" s="40"/>
      <c r="B26" s="44"/>
      <c r="C26" s="45" t="s">
        <v>107</v>
      </c>
      <c r="D26" s="44"/>
      <c r="E26" s="45" t="s">
        <v>103</v>
      </c>
      <c r="F26" s="44"/>
      <c r="G26" s="45" t="s">
        <v>104</v>
      </c>
      <c r="H26" s="44"/>
      <c r="I26" s="33"/>
    </row>
    <row r="27" spans="1:9" ht="19.5" thickBot="1">
      <c r="A27" s="45" t="s">
        <v>108</v>
      </c>
      <c r="B27" s="44"/>
      <c r="C27" s="40"/>
      <c r="D27" s="44"/>
      <c r="E27" s="40"/>
      <c r="F27" s="44"/>
      <c r="G27" s="40"/>
      <c r="H27" s="44"/>
      <c r="I27" s="33"/>
    </row>
    <row r="28" spans="1:9">
      <c r="A28" s="33"/>
      <c r="B28" s="33"/>
      <c r="C28" s="33"/>
      <c r="D28" s="33"/>
      <c r="E28" s="33"/>
      <c r="F28" s="33"/>
      <c r="G28" s="33"/>
      <c r="H28" s="33"/>
      <c r="I28" s="33"/>
    </row>
    <row r="29" spans="1:9" ht="17.25">
      <c r="A29" s="37" t="s">
        <v>109</v>
      </c>
      <c r="B29" s="33"/>
      <c r="C29" s="33"/>
      <c r="D29" s="33"/>
      <c r="E29" s="33"/>
      <c r="F29" s="33"/>
      <c r="G29" s="33"/>
      <c r="H29" s="33"/>
      <c r="I29" s="33"/>
    </row>
    <row r="30" spans="1:9" ht="14.25" thickBot="1">
      <c r="A30" s="33"/>
      <c r="B30" s="33"/>
      <c r="C30" s="33"/>
      <c r="D30" s="33"/>
      <c r="E30" s="33"/>
      <c r="F30" s="33"/>
      <c r="G30" s="33"/>
      <c r="H30" s="33"/>
      <c r="I30" s="33"/>
    </row>
    <row r="31" spans="1:9" ht="19.5" thickBot="1">
      <c r="A31" s="40"/>
      <c r="B31" s="41"/>
      <c r="C31" s="41"/>
      <c r="D31" s="42">
        <v>42063</v>
      </c>
      <c r="E31" s="43"/>
      <c r="F31" s="41"/>
      <c r="G31" s="41"/>
      <c r="H31" s="44"/>
      <c r="I31" s="33"/>
    </row>
    <row r="32" spans="1:9" ht="19.5" thickBot="1">
      <c r="A32" s="40"/>
      <c r="B32" s="44"/>
      <c r="C32" s="45" t="s">
        <v>107</v>
      </c>
      <c r="D32" s="44"/>
      <c r="E32" s="45" t="s">
        <v>103</v>
      </c>
      <c r="F32" s="44"/>
      <c r="G32" s="45" t="s">
        <v>104</v>
      </c>
      <c r="H32" s="44"/>
      <c r="I32" s="33"/>
    </row>
    <row r="33" spans="1:9" ht="19.5" thickBot="1">
      <c r="A33" s="45" t="s">
        <v>108</v>
      </c>
      <c r="B33" s="44"/>
      <c r="C33" s="40"/>
      <c r="D33" s="44"/>
      <c r="E33" s="40"/>
      <c r="F33" s="44"/>
      <c r="G33" s="40"/>
      <c r="H33" s="44"/>
      <c r="I33" s="33"/>
    </row>
    <row r="34" spans="1:9">
      <c r="A34" s="33"/>
      <c r="B34" s="33"/>
      <c r="C34" s="33"/>
      <c r="D34" s="33"/>
      <c r="E34" s="33"/>
      <c r="F34" s="33"/>
      <c r="G34" s="33"/>
      <c r="H34" s="33"/>
      <c r="I34" s="33"/>
    </row>
    <row r="35" spans="1:9" ht="17.25">
      <c r="A35" s="37" t="s">
        <v>109</v>
      </c>
      <c r="B35" s="33"/>
      <c r="C35" s="33"/>
      <c r="D35" s="33"/>
      <c r="E35" s="33"/>
      <c r="F35" s="33"/>
      <c r="G35" s="33"/>
      <c r="H35" s="33"/>
      <c r="I35" s="33"/>
    </row>
    <row r="36" spans="1:9">
      <c r="A36" s="33"/>
      <c r="B36" s="33"/>
      <c r="C36" s="33"/>
      <c r="D36" s="33"/>
      <c r="E36" s="33"/>
      <c r="F36" s="33"/>
      <c r="G36" s="33"/>
      <c r="H36" s="33"/>
      <c r="I36" s="33"/>
    </row>
    <row r="37" spans="1:9" ht="17.25">
      <c r="A37" s="37" t="s">
        <v>116</v>
      </c>
      <c r="B37" s="33"/>
      <c r="C37" s="33"/>
      <c r="D37" s="33"/>
      <c r="E37" s="33"/>
      <c r="F37" s="33"/>
      <c r="G37" s="33"/>
      <c r="H37" s="46"/>
      <c r="I37" s="33"/>
    </row>
    <row r="38" spans="1:9" ht="14.25">
      <c r="A38" s="33"/>
      <c r="B38" s="33"/>
      <c r="C38" s="33"/>
      <c r="D38" s="33"/>
      <c r="E38" s="33"/>
      <c r="F38" s="33"/>
      <c r="G38" s="33"/>
      <c r="H38" s="46"/>
      <c r="I38" s="33"/>
    </row>
    <row r="39" spans="1:9" ht="14.25">
      <c r="A39" s="46" t="s">
        <v>110</v>
      </c>
      <c r="B39" s="33"/>
      <c r="C39" s="33"/>
      <c r="D39" s="33"/>
      <c r="E39" s="33"/>
      <c r="F39" s="33"/>
      <c r="G39" s="33"/>
      <c r="H39" s="33"/>
      <c r="I39" s="33"/>
    </row>
    <row r="40" spans="1:9">
      <c r="A40" s="33"/>
      <c r="B40" s="33"/>
      <c r="C40" s="33"/>
      <c r="D40" s="33"/>
      <c r="E40" s="33"/>
      <c r="F40" s="33"/>
      <c r="G40" s="33"/>
      <c r="H40" s="33"/>
      <c r="I40" s="33"/>
    </row>
    <row r="41" spans="1:9" ht="14.25">
      <c r="A41" s="46" t="s">
        <v>111</v>
      </c>
      <c r="B41" s="33"/>
      <c r="C41" s="33"/>
      <c r="D41" s="33"/>
      <c r="E41" s="33"/>
      <c r="F41" s="33"/>
      <c r="G41" s="33"/>
      <c r="H41" s="33"/>
      <c r="I41" s="33"/>
    </row>
    <row r="42" spans="1:9" ht="14.25">
      <c r="A42" s="46" t="s">
        <v>112</v>
      </c>
      <c r="B42" s="33"/>
      <c r="C42" s="33"/>
      <c r="D42" s="33"/>
      <c r="E42" s="33"/>
      <c r="F42" s="33"/>
      <c r="G42" s="33"/>
      <c r="H42" s="33"/>
      <c r="I42" s="33"/>
    </row>
    <row r="43" spans="1:9" ht="14.25">
      <c r="A43" s="46" t="s">
        <v>117</v>
      </c>
      <c r="B43" s="33"/>
      <c r="C43" s="33"/>
      <c r="D43" s="33"/>
      <c r="E43" s="33"/>
      <c r="F43" s="33"/>
      <c r="G43" s="33"/>
      <c r="H43" s="33"/>
      <c r="I43" s="33"/>
    </row>
    <row r="44" spans="1:9" ht="14.25">
      <c r="A44" s="46"/>
      <c r="B44" s="33"/>
      <c r="C44" s="33"/>
      <c r="D44" s="33"/>
      <c r="E44" s="33"/>
      <c r="F44" s="33"/>
      <c r="G44" s="33"/>
      <c r="H44" s="33"/>
      <c r="I44" s="33"/>
    </row>
    <row r="45" spans="1:9">
      <c r="A45" s="33"/>
      <c r="B45" s="33"/>
      <c r="C45" s="33"/>
      <c r="D45" s="33"/>
      <c r="E45" s="33"/>
      <c r="F45" s="33"/>
      <c r="G45" s="33"/>
      <c r="H45" s="33"/>
      <c r="I45" s="33"/>
    </row>
    <row r="46" spans="1:9" ht="14.25">
      <c r="A46" s="46" t="s">
        <v>113</v>
      </c>
      <c r="B46" s="33"/>
      <c r="C46" s="33"/>
      <c r="D46" s="33"/>
      <c r="E46" s="33"/>
      <c r="F46" s="33"/>
      <c r="G46" s="33"/>
      <c r="H46" s="33"/>
      <c r="I46" s="33"/>
    </row>
    <row r="47" spans="1:9">
      <c r="A47" s="33"/>
      <c r="B47" s="33"/>
      <c r="C47" s="33"/>
      <c r="D47" s="33"/>
      <c r="E47" s="33"/>
      <c r="F47" s="33"/>
      <c r="G47" s="33"/>
      <c r="H47" s="33"/>
      <c r="I47" s="33"/>
    </row>
    <row r="48" spans="1:9" ht="14.25">
      <c r="A48" s="46" t="s">
        <v>114</v>
      </c>
      <c r="B48" s="33"/>
      <c r="C48" s="33"/>
      <c r="D48" s="33"/>
      <c r="E48" s="33"/>
      <c r="F48" s="33"/>
      <c r="G48" s="33"/>
      <c r="H48" s="33"/>
      <c r="I48" s="33"/>
    </row>
    <row r="49" spans="1:9">
      <c r="A49" s="33"/>
      <c r="B49" s="33"/>
      <c r="C49" s="33"/>
      <c r="D49" s="33"/>
      <c r="E49" s="33"/>
      <c r="F49" s="33"/>
      <c r="G49" s="33"/>
      <c r="H49" s="33"/>
      <c r="I49" s="33"/>
    </row>
    <row r="50" spans="1:9" ht="14.25">
      <c r="A50" s="46" t="s">
        <v>119</v>
      </c>
      <c r="B50" s="33"/>
      <c r="C50" s="33"/>
      <c r="D50" s="33"/>
      <c r="E50" s="33"/>
      <c r="F50" s="33"/>
      <c r="G50" s="33"/>
      <c r="H50" s="33"/>
      <c r="I50" s="33"/>
    </row>
    <row r="51" spans="1:9">
      <c r="A51" s="33"/>
      <c r="B51" s="33"/>
      <c r="C51" s="33"/>
      <c r="D51" s="33"/>
      <c r="E51" s="33"/>
      <c r="F51" s="33"/>
      <c r="G51" s="33"/>
      <c r="H51" s="33"/>
      <c r="I51" s="33"/>
    </row>
    <row r="52" spans="1:9">
      <c r="A52" s="33"/>
      <c r="B52" s="33"/>
      <c r="C52" s="33"/>
      <c r="D52" s="33"/>
      <c r="E52" s="33"/>
      <c r="F52" s="33"/>
      <c r="G52" s="33"/>
      <c r="H52" s="33"/>
      <c r="I52" s="33"/>
    </row>
    <row r="53" spans="1:9">
      <c r="A53" s="33"/>
      <c r="B53" s="33"/>
      <c r="C53" s="33"/>
      <c r="D53" s="33"/>
      <c r="E53" s="33"/>
      <c r="F53" s="33"/>
      <c r="G53" s="33"/>
      <c r="H53" s="33"/>
      <c r="I53" s="33"/>
    </row>
    <row r="54" spans="1:9">
      <c r="A54" s="33"/>
      <c r="B54" s="33"/>
      <c r="C54" s="33"/>
      <c r="D54" s="33"/>
      <c r="E54" s="33"/>
      <c r="F54" s="33"/>
      <c r="G54" s="33"/>
      <c r="H54" s="33"/>
      <c r="I54" s="33"/>
    </row>
    <row r="55" spans="1:9">
      <c r="A55" s="33"/>
      <c r="B55" s="33"/>
      <c r="C55" s="33"/>
      <c r="D55" s="33"/>
      <c r="E55" s="33"/>
      <c r="F55" s="33"/>
      <c r="G55" s="33"/>
      <c r="H55" s="33"/>
      <c r="I55" s="33"/>
    </row>
    <row r="56" spans="1:9">
      <c r="A56" s="33"/>
      <c r="B56" s="33"/>
      <c r="C56" s="33"/>
      <c r="D56" s="33"/>
      <c r="E56" s="33"/>
      <c r="F56" s="33"/>
      <c r="G56" s="33"/>
      <c r="H56" s="33"/>
      <c r="I56" s="33"/>
    </row>
  </sheetData>
  <phoneticPr fontId="2"/>
  <hyperlinks>
    <hyperlink ref="C5" r:id="rId1"/>
  </hyperlinks>
  <pageMargins left="0.7" right="0.7" top="0.75" bottom="0.75" header="0.3" footer="0.3"/>
  <pageSetup paperSize="9" orientation="portrait" horizontalDpi="4294967293"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workbookViewId="0"/>
  </sheetViews>
  <sheetFormatPr defaultRowHeight="13.5"/>
  <cols>
    <col min="8" max="8" width="10.5" bestFit="1" customWidth="1"/>
    <col min="10" max="10" width="12.25" customWidth="1"/>
  </cols>
  <sheetData>
    <row r="1" spans="1:10" ht="17.25">
      <c r="D1" s="9" t="s">
        <v>36</v>
      </c>
    </row>
    <row r="2" spans="1:10">
      <c r="H2" s="157">
        <v>37731</v>
      </c>
      <c r="I2" s="157"/>
      <c r="J2" s="157"/>
    </row>
    <row r="3" spans="1:10">
      <c r="G3" s="156" t="s">
        <v>37</v>
      </c>
      <c r="H3" s="156"/>
      <c r="I3" s="156"/>
      <c r="J3" s="156"/>
    </row>
    <row r="5" spans="1:10">
      <c r="A5" t="s">
        <v>34</v>
      </c>
    </row>
    <row r="6" spans="1:10">
      <c r="B6" t="s">
        <v>1</v>
      </c>
    </row>
    <row r="7" spans="1:10">
      <c r="B7" t="s">
        <v>2</v>
      </c>
    </row>
    <row r="8" spans="1:10">
      <c r="B8" t="s">
        <v>3</v>
      </c>
    </row>
    <row r="9" spans="1:10">
      <c r="B9" t="s">
        <v>4</v>
      </c>
    </row>
    <row r="10" spans="1:10">
      <c r="B10" t="s">
        <v>5</v>
      </c>
    </row>
    <row r="11" spans="1:10">
      <c r="B11" t="s">
        <v>6</v>
      </c>
    </row>
    <row r="12" spans="1:10">
      <c r="B12" t="s">
        <v>7</v>
      </c>
    </row>
    <row r="13" spans="1:10">
      <c r="B13" t="s">
        <v>8</v>
      </c>
    </row>
    <row r="14" spans="1:10">
      <c r="B14" t="s">
        <v>9</v>
      </c>
    </row>
    <row r="15" spans="1:10">
      <c r="B15" t="s">
        <v>10</v>
      </c>
    </row>
    <row r="17" spans="1:2">
      <c r="A17" t="s">
        <v>11</v>
      </c>
    </row>
    <row r="18" spans="1:2">
      <c r="B18" t="s">
        <v>12</v>
      </c>
    </row>
    <row r="19" spans="1:2">
      <c r="B19" t="s">
        <v>13</v>
      </c>
    </row>
    <row r="20" spans="1:2">
      <c r="B20" t="s">
        <v>14</v>
      </c>
    </row>
    <row r="21" spans="1:2">
      <c r="B21" t="s">
        <v>15</v>
      </c>
    </row>
    <row r="22" spans="1:2">
      <c r="B22" t="s">
        <v>16</v>
      </c>
    </row>
    <row r="23" spans="1:2">
      <c r="B23" t="s">
        <v>17</v>
      </c>
    </row>
    <row r="24" spans="1:2">
      <c r="A24" t="s">
        <v>18</v>
      </c>
    </row>
    <row r="25" spans="1:2">
      <c r="B25" t="s">
        <v>19</v>
      </c>
    </row>
    <row r="26" spans="1:2">
      <c r="B26" t="s">
        <v>20</v>
      </c>
    </row>
    <row r="27" spans="1:2">
      <c r="B27" t="s">
        <v>21</v>
      </c>
    </row>
    <row r="28" spans="1:2">
      <c r="B28" t="s">
        <v>22</v>
      </c>
    </row>
    <row r="29" spans="1:2">
      <c r="B29" t="s">
        <v>23</v>
      </c>
    </row>
    <row r="30" spans="1:2">
      <c r="B30" t="s">
        <v>24</v>
      </c>
    </row>
    <row r="31" spans="1:2">
      <c r="B31" t="s">
        <v>25</v>
      </c>
    </row>
    <row r="32" spans="1:2">
      <c r="A32" t="s">
        <v>26</v>
      </c>
    </row>
    <row r="33" spans="2:2">
      <c r="B33" t="s">
        <v>27</v>
      </c>
    </row>
    <row r="34" spans="2:2">
      <c r="B34" t="s">
        <v>28</v>
      </c>
    </row>
    <row r="35" spans="2:2">
      <c r="B35" t="s">
        <v>29</v>
      </c>
    </row>
    <row r="36" spans="2:2">
      <c r="B36" t="s">
        <v>30</v>
      </c>
    </row>
    <row r="37" spans="2:2">
      <c r="B37" t="s">
        <v>31</v>
      </c>
    </row>
    <row r="38" spans="2:2">
      <c r="B38" t="s">
        <v>32</v>
      </c>
    </row>
    <row r="39" spans="2:2">
      <c r="B39" t="s">
        <v>33</v>
      </c>
    </row>
    <row r="53" spans="8:8">
      <c r="H53" t="s">
        <v>35</v>
      </c>
    </row>
  </sheetData>
  <mergeCells count="2">
    <mergeCell ref="G3:J3"/>
    <mergeCell ref="H2:J2"/>
  </mergeCells>
  <phoneticPr fontId="2"/>
  <pageMargins left="0.6" right="0.36" top="1" bottom="1" header="0.51200000000000001" footer="0.51200000000000001"/>
  <pageSetup paperSize="9"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heetViews>
  <sheetFormatPr defaultRowHeight="13.5"/>
  <cols>
    <col min="9" max="9" width="9.75" customWidth="1"/>
    <col min="10" max="10" width="9" hidden="1" customWidth="1"/>
  </cols>
  <sheetData>
    <row r="1" spans="1:10" ht="22.5">
      <c r="A1" s="15" t="s">
        <v>82</v>
      </c>
    </row>
    <row r="2" spans="1:10" ht="21">
      <c r="A2" s="15"/>
    </row>
    <row r="3" spans="1:10" ht="24.95" customHeight="1">
      <c r="A3" s="159" t="s">
        <v>60</v>
      </c>
      <c r="B3" s="159"/>
      <c r="C3" s="159"/>
      <c r="D3" s="159"/>
      <c r="E3" s="159"/>
      <c r="F3" s="159"/>
      <c r="G3" s="159"/>
      <c r="H3" s="159"/>
      <c r="I3" s="159"/>
      <c r="J3" s="159"/>
    </row>
    <row r="4" spans="1:10" ht="24.95" customHeight="1">
      <c r="A4" s="159" t="s">
        <v>61</v>
      </c>
      <c r="B4" s="159"/>
      <c r="C4" s="159"/>
      <c r="D4" s="159"/>
      <c r="E4" s="159"/>
      <c r="F4" s="159"/>
      <c r="G4" s="159"/>
      <c r="H4" s="159"/>
      <c r="I4" s="159"/>
      <c r="J4" s="159"/>
    </row>
    <row r="5" spans="1:10" ht="24.95" customHeight="1">
      <c r="A5" s="159" t="s">
        <v>62</v>
      </c>
      <c r="B5" s="159"/>
      <c r="C5" s="159"/>
      <c r="D5" s="159"/>
      <c r="E5" s="159"/>
      <c r="F5" s="159"/>
      <c r="G5" s="159"/>
      <c r="H5" s="159"/>
      <c r="I5" s="159"/>
      <c r="J5" s="159"/>
    </row>
    <row r="6" spans="1:10" ht="24.95" customHeight="1">
      <c r="A6" s="159" t="s">
        <v>63</v>
      </c>
      <c r="B6" s="159"/>
      <c r="C6" s="159"/>
      <c r="D6" s="159"/>
      <c r="E6" s="159"/>
      <c r="F6" s="159"/>
      <c r="G6" s="159"/>
      <c r="H6" s="159"/>
      <c r="I6" s="159"/>
      <c r="J6" s="159"/>
    </row>
    <row r="7" spans="1:10" ht="24.95" customHeight="1">
      <c r="A7" s="159" t="s">
        <v>83</v>
      </c>
      <c r="B7" s="159"/>
      <c r="C7" s="159"/>
      <c r="D7" s="159"/>
      <c r="E7" s="159"/>
      <c r="F7" s="159"/>
      <c r="G7" s="159"/>
      <c r="H7" s="159"/>
      <c r="I7" s="159"/>
      <c r="J7" s="159"/>
    </row>
    <row r="8" spans="1:10" ht="24.95" customHeight="1">
      <c r="A8" s="159" t="s">
        <v>84</v>
      </c>
      <c r="B8" s="159"/>
      <c r="C8" s="159"/>
      <c r="D8" s="159"/>
      <c r="E8" s="159"/>
      <c r="F8" s="159"/>
      <c r="G8" s="159"/>
      <c r="H8" s="159"/>
      <c r="I8" s="159"/>
      <c r="J8" s="159"/>
    </row>
    <row r="9" spans="1:10" ht="24.95" customHeight="1">
      <c r="A9" s="159" t="s">
        <v>122</v>
      </c>
      <c r="B9" s="159"/>
      <c r="C9" s="159"/>
      <c r="D9" s="159"/>
      <c r="E9" s="159"/>
      <c r="F9" s="159"/>
      <c r="G9" s="159"/>
      <c r="H9" s="159"/>
      <c r="I9" s="159"/>
      <c r="J9" s="159"/>
    </row>
    <row r="10" spans="1:10" ht="23.1" customHeight="1">
      <c r="A10" s="161" t="s">
        <v>64</v>
      </c>
      <c r="B10" s="161"/>
      <c r="C10" s="161"/>
      <c r="D10" s="161"/>
      <c r="E10" s="161"/>
      <c r="F10" s="161"/>
      <c r="G10" s="161"/>
      <c r="H10" s="161"/>
      <c r="I10" s="161"/>
      <c r="J10" s="14"/>
    </row>
    <row r="11" spans="1:10" ht="23.1" customHeight="1">
      <c r="A11" s="161"/>
      <c r="B11" s="161"/>
      <c r="C11" s="161"/>
      <c r="D11" s="161"/>
      <c r="E11" s="161"/>
      <c r="F11" s="161"/>
      <c r="G11" s="161"/>
      <c r="H11" s="161"/>
      <c r="I11" s="161"/>
      <c r="J11" s="14"/>
    </row>
    <row r="12" spans="1:10" ht="23.1" customHeight="1">
      <c r="A12" s="161"/>
      <c r="B12" s="161"/>
      <c r="C12" s="161"/>
      <c r="D12" s="161"/>
      <c r="E12" s="161"/>
      <c r="F12" s="161"/>
      <c r="G12" s="161"/>
      <c r="H12" s="161"/>
      <c r="I12" s="161"/>
      <c r="J12" s="14"/>
    </row>
    <row r="13" spans="1:10" ht="24.95" customHeight="1">
      <c r="A13" s="159" t="s">
        <v>121</v>
      </c>
      <c r="B13" s="159"/>
      <c r="C13" s="159"/>
      <c r="D13" s="159"/>
      <c r="E13" s="159"/>
      <c r="F13" s="159"/>
      <c r="G13" s="159"/>
      <c r="H13" s="159"/>
      <c r="I13" s="159"/>
      <c r="J13" s="159"/>
    </row>
    <row r="14" spans="1:10" ht="24.95" customHeight="1">
      <c r="A14" s="158" t="s">
        <v>197</v>
      </c>
      <c r="B14" s="158"/>
      <c r="C14" s="158"/>
      <c r="D14" s="158"/>
      <c r="E14" s="158"/>
      <c r="F14" s="158"/>
      <c r="G14" s="158"/>
      <c r="H14" s="158"/>
      <c r="I14" s="158"/>
      <c r="J14" s="158"/>
    </row>
    <row r="15" spans="1:10" ht="24.95" customHeight="1">
      <c r="A15" s="159" t="s">
        <v>85</v>
      </c>
      <c r="B15" s="159"/>
      <c r="C15" s="159"/>
      <c r="D15" s="159"/>
      <c r="E15" s="159"/>
      <c r="F15" s="159"/>
      <c r="G15" s="159"/>
      <c r="H15" s="159"/>
      <c r="I15" s="159"/>
      <c r="J15" s="159"/>
    </row>
    <row r="16" spans="1:10" ht="24.95" customHeight="1">
      <c r="A16" s="159" t="s">
        <v>120</v>
      </c>
      <c r="B16" s="159"/>
      <c r="C16" s="159"/>
      <c r="D16" s="159"/>
      <c r="E16" s="159"/>
      <c r="F16" s="159"/>
      <c r="G16" s="159"/>
      <c r="H16" s="159"/>
      <c r="I16" s="159"/>
      <c r="J16" s="159"/>
    </row>
    <row r="17" spans="1:10" ht="24.95" customHeight="1">
      <c r="A17" s="159" t="s">
        <v>86</v>
      </c>
      <c r="B17" s="159"/>
      <c r="C17" s="159"/>
      <c r="D17" s="159"/>
      <c r="E17" s="159"/>
      <c r="F17" s="159"/>
      <c r="G17" s="159"/>
      <c r="H17" s="159"/>
      <c r="I17" s="159"/>
      <c r="J17" s="159"/>
    </row>
    <row r="18" spans="1:10" ht="24.95" customHeight="1">
      <c r="A18" s="159" t="s">
        <v>53</v>
      </c>
      <c r="B18" s="159"/>
      <c r="C18" s="159"/>
      <c r="D18" s="159"/>
      <c r="E18" s="159"/>
      <c r="F18" s="159"/>
      <c r="G18" s="159"/>
      <c r="H18" s="159"/>
      <c r="I18" s="159"/>
      <c r="J18" s="159"/>
    </row>
    <row r="19" spans="1:10" ht="24.95" customHeight="1">
      <c r="A19" s="159" t="s">
        <v>55</v>
      </c>
      <c r="B19" s="159"/>
      <c r="C19" s="159"/>
      <c r="D19" s="159"/>
      <c r="E19" s="159"/>
      <c r="F19" s="159"/>
      <c r="G19" s="159"/>
      <c r="H19" s="159"/>
      <c r="I19" s="159"/>
      <c r="J19" s="159"/>
    </row>
    <row r="20" spans="1:10" ht="24.95" customHeight="1">
      <c r="A20" s="159" t="s">
        <v>56</v>
      </c>
      <c r="B20" s="159"/>
      <c r="C20" s="159"/>
      <c r="D20" s="159"/>
      <c r="E20" s="159"/>
      <c r="F20" s="159"/>
      <c r="G20" s="159"/>
      <c r="H20" s="159"/>
      <c r="I20" s="159"/>
      <c r="J20" s="159"/>
    </row>
    <row r="21" spans="1:10" ht="24.95" customHeight="1">
      <c r="A21" s="159" t="s">
        <v>57</v>
      </c>
      <c r="B21" s="159"/>
      <c r="C21" s="159"/>
      <c r="D21" s="159"/>
      <c r="E21" s="159"/>
      <c r="F21" s="159"/>
      <c r="G21" s="159"/>
      <c r="H21" s="159"/>
      <c r="I21" s="159"/>
      <c r="J21" s="159"/>
    </row>
    <row r="22" spans="1:10" ht="50.25" customHeight="1">
      <c r="B22" s="164" t="s">
        <v>124</v>
      </c>
      <c r="C22" s="164"/>
      <c r="D22" s="164"/>
      <c r="E22" s="164"/>
      <c r="F22" s="164"/>
      <c r="G22" s="164"/>
      <c r="H22" s="164"/>
      <c r="I22" s="164"/>
      <c r="J22" s="14"/>
    </row>
    <row r="23" spans="1:10" ht="24.95" customHeight="1">
      <c r="A23" s="159" t="s">
        <v>54</v>
      </c>
      <c r="B23" s="159"/>
      <c r="C23" s="159"/>
      <c r="D23" s="159"/>
      <c r="E23" s="159"/>
      <c r="F23" s="159"/>
      <c r="G23" s="159"/>
      <c r="H23" s="159"/>
      <c r="I23" s="159"/>
      <c r="J23" s="159"/>
    </row>
    <row r="24" spans="1:10" ht="38.25" customHeight="1">
      <c r="A24" s="163" t="s">
        <v>123</v>
      </c>
      <c r="B24" s="163"/>
      <c r="C24" s="163"/>
      <c r="D24" s="163"/>
      <c r="E24" s="163"/>
      <c r="F24" s="163"/>
      <c r="G24" s="163"/>
      <c r="H24" s="163"/>
      <c r="I24" s="163"/>
      <c r="J24" s="163"/>
    </row>
    <row r="25" spans="1:10" ht="24.95" customHeight="1">
      <c r="A25" s="159" t="s">
        <v>59</v>
      </c>
      <c r="B25" s="159"/>
      <c r="C25" s="159"/>
      <c r="D25" s="159"/>
      <c r="E25" s="159"/>
      <c r="F25" s="159"/>
      <c r="G25" s="159"/>
      <c r="H25" s="159"/>
      <c r="I25" s="159"/>
      <c r="J25" s="159"/>
    </row>
    <row r="26" spans="1:10" ht="24.95" customHeight="1">
      <c r="A26" s="159" t="s">
        <v>58</v>
      </c>
      <c r="B26" s="159"/>
      <c r="C26" s="159"/>
      <c r="D26" s="159"/>
      <c r="E26" s="159"/>
      <c r="F26" s="159"/>
      <c r="G26" s="159"/>
      <c r="H26" s="159"/>
      <c r="I26" s="159"/>
      <c r="J26" s="159"/>
    </row>
    <row r="27" spans="1:10" ht="24.95" customHeight="1">
      <c r="A27" s="162" t="s">
        <v>87</v>
      </c>
      <c r="B27" s="162"/>
      <c r="C27" s="162"/>
      <c r="D27" s="162"/>
      <c r="E27" s="162"/>
      <c r="F27" s="162"/>
      <c r="G27" s="162"/>
      <c r="H27" s="162"/>
      <c r="I27" s="162"/>
    </row>
    <row r="28" spans="1:10" ht="24.95" customHeight="1">
      <c r="A28" s="160" t="s">
        <v>88</v>
      </c>
      <c r="B28" s="160"/>
      <c r="C28" s="160"/>
      <c r="D28" s="160"/>
      <c r="E28" s="160"/>
      <c r="F28" s="160"/>
      <c r="G28" s="160"/>
      <c r="H28" s="160"/>
      <c r="I28" s="160"/>
    </row>
    <row r="29" spans="1:10" ht="24.95" customHeight="1">
      <c r="A29" s="160" t="s">
        <v>271</v>
      </c>
      <c r="B29" s="160"/>
      <c r="C29" s="160"/>
      <c r="D29" s="160"/>
      <c r="E29" s="160"/>
      <c r="F29" s="160"/>
      <c r="G29" s="160"/>
      <c r="H29" s="160"/>
      <c r="I29" s="160"/>
    </row>
    <row r="30" spans="1:10" ht="24.95" customHeight="1">
      <c r="A30" s="160" t="s">
        <v>65</v>
      </c>
      <c r="B30" s="160"/>
      <c r="C30" s="160"/>
      <c r="D30" s="160"/>
      <c r="E30" s="160"/>
      <c r="F30" s="160"/>
      <c r="G30" s="160"/>
      <c r="H30" s="160"/>
      <c r="I30" s="160"/>
    </row>
    <row r="31" spans="1:10" ht="24.95" customHeight="1">
      <c r="A31" s="160" t="s">
        <v>66</v>
      </c>
      <c r="B31" s="160"/>
      <c r="C31" s="160"/>
      <c r="D31" s="160"/>
      <c r="E31" s="160"/>
      <c r="F31" s="160"/>
      <c r="G31" s="160"/>
      <c r="H31" s="160"/>
      <c r="I31" s="160"/>
    </row>
    <row r="32" spans="1:10" ht="24.95" customHeight="1">
      <c r="A32" s="160" t="s">
        <v>67</v>
      </c>
      <c r="B32" s="160"/>
      <c r="C32" s="160"/>
      <c r="D32" s="160"/>
      <c r="E32" s="160"/>
      <c r="F32" s="160"/>
      <c r="G32" s="160"/>
      <c r="H32" s="160"/>
      <c r="I32" s="160"/>
    </row>
  </sheetData>
  <mergeCells count="28">
    <mergeCell ref="A20:J20"/>
    <mergeCell ref="A21:J21"/>
    <mergeCell ref="A29:I29"/>
    <mergeCell ref="A16:J16"/>
    <mergeCell ref="A17:J17"/>
    <mergeCell ref="A18:J18"/>
    <mergeCell ref="A27:I27"/>
    <mergeCell ref="A23:J23"/>
    <mergeCell ref="A25:J25"/>
    <mergeCell ref="A24:J24"/>
    <mergeCell ref="A26:J26"/>
    <mergeCell ref="B22:I22"/>
    <mergeCell ref="A14:J14"/>
    <mergeCell ref="A15:J15"/>
    <mergeCell ref="A32:I32"/>
    <mergeCell ref="A30:I30"/>
    <mergeCell ref="A3:J3"/>
    <mergeCell ref="A4:J4"/>
    <mergeCell ref="A5:J5"/>
    <mergeCell ref="A6:J6"/>
    <mergeCell ref="A31:I31"/>
    <mergeCell ref="A7:J7"/>
    <mergeCell ref="A9:J9"/>
    <mergeCell ref="A13:J13"/>
    <mergeCell ref="A10:I12"/>
    <mergeCell ref="A8:J8"/>
    <mergeCell ref="A28:I28"/>
    <mergeCell ref="A19:J19"/>
  </mergeCells>
  <phoneticPr fontId="2"/>
  <pageMargins left="0.75" right="0.86" top="1" bottom="1" header="0.51200000000000001" footer="0.51200000000000001"/>
  <pageSetup paperSize="9" scale="92"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3"/>
  <sheetViews>
    <sheetView workbookViewId="0"/>
  </sheetViews>
  <sheetFormatPr defaultRowHeight="13.5"/>
  <cols>
    <col min="2" max="2" width="9.25" style="25" bestFit="1" customWidth="1"/>
    <col min="5" max="6" width="9" style="25"/>
    <col min="9" max="9" width="9" style="25"/>
  </cols>
  <sheetData>
    <row r="1" spans="2:10" ht="15.95" customHeight="1">
      <c r="B1" s="183" t="s">
        <v>186</v>
      </c>
      <c r="C1" s="183"/>
      <c r="D1" s="183"/>
      <c r="E1" s="184"/>
      <c r="F1" s="184"/>
      <c r="G1" s="184"/>
      <c r="H1" s="184"/>
      <c r="I1" s="184"/>
    </row>
    <row r="2" spans="2:10" ht="15.95" customHeight="1">
      <c r="B2" s="47"/>
      <c r="C2" s="47"/>
      <c r="D2" s="47"/>
      <c r="E2" s="79"/>
      <c r="F2" s="79"/>
      <c r="G2" s="79"/>
      <c r="H2" s="79"/>
      <c r="I2" s="79"/>
    </row>
    <row r="3" spans="2:10" ht="20.100000000000001" customHeight="1">
      <c r="B3" s="173" t="s">
        <v>185</v>
      </c>
      <c r="C3" s="173"/>
      <c r="D3" s="173"/>
    </row>
    <row r="4" spans="2:10" ht="20.100000000000001" customHeight="1">
      <c r="B4" s="178" t="s">
        <v>244</v>
      </c>
      <c r="C4" s="178"/>
      <c r="D4" s="68"/>
    </row>
    <row r="5" spans="2:10" s="1" customFormat="1" ht="15.95" customHeight="1">
      <c r="B5" s="169" t="s">
        <v>245</v>
      </c>
      <c r="C5" s="169"/>
      <c r="D5" s="169"/>
      <c r="E5" s="169"/>
      <c r="F5" s="169"/>
      <c r="G5" s="169"/>
      <c r="H5" s="169"/>
      <c r="I5" s="169"/>
    </row>
    <row r="6" spans="2:10" ht="15.95" customHeight="1">
      <c r="B6" s="169" t="s">
        <v>246</v>
      </c>
      <c r="C6" s="170"/>
      <c r="D6" s="169" t="s">
        <v>247</v>
      </c>
      <c r="E6" s="170"/>
      <c r="F6" s="169" t="s">
        <v>248</v>
      </c>
      <c r="G6" s="170"/>
      <c r="H6" s="169" t="s">
        <v>249</v>
      </c>
      <c r="I6" s="170"/>
      <c r="J6" s="1"/>
    </row>
    <row r="7" spans="2:10" ht="15.95" customHeight="1">
      <c r="B7" s="182" t="str">
        <f>組合せデータ!B3</f>
        <v>三田FC</v>
      </c>
      <c r="C7" s="182"/>
      <c r="D7" s="182" t="str">
        <f>組合せデータ!B7</f>
        <v>明石FC</v>
      </c>
      <c r="E7" s="182"/>
      <c r="F7" s="182" t="str">
        <f>+組合せデータ!B11</f>
        <v>社FCｊｒ</v>
      </c>
      <c r="G7" s="182"/>
      <c r="H7" s="182" t="str">
        <f>+組合せデータ!B15</f>
        <v>武庫之荘FC</v>
      </c>
      <c r="I7" s="182"/>
      <c r="J7" s="4"/>
    </row>
    <row r="8" spans="2:10" ht="15.95" customHeight="1">
      <c r="B8" s="182" t="str">
        <f>組合せデータ!B4</f>
        <v>滝野SC</v>
      </c>
      <c r="C8" s="182"/>
      <c r="D8" s="182" t="str">
        <f>組合せデータ!B8</f>
        <v>M.SERIO FC</v>
      </c>
      <c r="E8" s="182"/>
      <c r="F8" s="182" t="str">
        <f>+組合せデータ!B12</f>
        <v>Criativa尼崎</v>
      </c>
      <c r="G8" s="182"/>
      <c r="H8" s="182" t="str">
        <f>+組合せデータ!B16</f>
        <v>小野FC</v>
      </c>
      <c r="I8" s="182"/>
      <c r="J8" s="4"/>
    </row>
    <row r="9" spans="2:10" ht="15.95" customHeight="1">
      <c r="B9" s="182" t="str">
        <f>組合せデータ!B5</f>
        <v>旭FCｊｒ　B</v>
      </c>
      <c r="C9" s="182"/>
      <c r="D9" s="182" t="str">
        <f>組合せデータ!B9</f>
        <v>ﾊﾟﾙｾｲﾛ稲美</v>
      </c>
      <c r="E9" s="182"/>
      <c r="F9" s="182" t="str">
        <f>+組合せデータ!B13</f>
        <v>小野トレU-10</v>
      </c>
      <c r="G9" s="182"/>
      <c r="H9" s="182" t="str">
        <f>+組合せデータ!B17</f>
        <v>但馬SCﾘﾍﾞﾙﾃ</v>
      </c>
      <c r="I9" s="182"/>
      <c r="J9" s="4"/>
    </row>
    <row r="10" spans="2:10" ht="15.95" customHeight="1">
      <c r="B10" s="182" t="str">
        <f>組合せデータ!B6</f>
        <v>神崎SC</v>
      </c>
      <c r="C10" s="182"/>
      <c r="D10" s="182" t="str">
        <f>組合せデータ!B10</f>
        <v>自由が丘SC</v>
      </c>
      <c r="E10" s="182"/>
      <c r="F10" s="182" t="str">
        <f>+組合せデータ!B14</f>
        <v>英賀保SC</v>
      </c>
      <c r="G10" s="182"/>
      <c r="H10" s="182" t="str">
        <f>+組合せデータ!B18</f>
        <v>旭FCｊｒ　A</v>
      </c>
      <c r="I10" s="182"/>
      <c r="J10" s="4"/>
    </row>
    <row r="11" spans="2:10" ht="15.95" customHeight="1">
      <c r="B11" s="126"/>
      <c r="C11" s="48"/>
      <c r="D11" s="48"/>
      <c r="E11" s="126"/>
      <c r="F11" s="126"/>
      <c r="G11" s="48"/>
      <c r="H11" s="48"/>
      <c r="I11" s="126"/>
    </row>
    <row r="12" spans="2:10" ht="15.95" customHeight="1" thickBot="1">
      <c r="B12" s="127" t="str">
        <f>+B7</f>
        <v>三田FC</v>
      </c>
      <c r="C12" s="48"/>
      <c r="D12" s="48"/>
      <c r="E12" s="126" t="str">
        <f>+B10</f>
        <v>神崎SC</v>
      </c>
      <c r="F12" s="127" t="str">
        <f>+D7</f>
        <v>明石FC</v>
      </c>
      <c r="G12" s="48"/>
      <c r="H12" s="48"/>
      <c r="I12" s="126" t="str">
        <f>+D10</f>
        <v>自由が丘SC</v>
      </c>
    </row>
    <row r="13" spans="2:10" ht="15.95" customHeight="1">
      <c r="B13" s="127"/>
      <c r="C13" s="128"/>
      <c r="D13" s="129"/>
      <c r="E13" s="126"/>
      <c r="F13" s="127"/>
      <c r="G13" s="128"/>
      <c r="H13" s="129"/>
      <c r="I13" s="126"/>
    </row>
    <row r="14" spans="2:10" ht="15.95" customHeight="1">
      <c r="B14" s="127"/>
      <c r="C14" s="165" t="s">
        <v>250</v>
      </c>
      <c r="D14" s="166"/>
      <c r="E14" s="130"/>
      <c r="F14" s="130"/>
      <c r="G14" s="165" t="s">
        <v>251</v>
      </c>
      <c r="H14" s="166"/>
      <c r="I14" s="126"/>
    </row>
    <row r="15" spans="2:10" ht="15.95" customHeight="1" thickBot="1">
      <c r="B15" s="127"/>
      <c r="C15" s="131"/>
      <c r="D15" s="132"/>
      <c r="E15" s="126"/>
      <c r="F15" s="127"/>
      <c r="G15" s="131"/>
      <c r="H15" s="132"/>
      <c r="I15" s="126"/>
    </row>
    <row r="16" spans="2:10" ht="15.95" customHeight="1">
      <c r="B16" s="127" t="str">
        <f>+B8</f>
        <v>滝野SC</v>
      </c>
      <c r="C16" s="133"/>
      <c r="D16" s="133"/>
      <c r="E16" s="126" t="str">
        <f>+B9</f>
        <v>旭FCｊｒ　B</v>
      </c>
      <c r="F16" s="127" t="str">
        <f>+D8</f>
        <v>M.SERIO FC</v>
      </c>
      <c r="G16" s="133"/>
      <c r="H16" s="133"/>
      <c r="I16" s="126" t="str">
        <f>+D9</f>
        <v>ﾊﾟﾙｾｲﾛ稲美</v>
      </c>
    </row>
    <row r="17" spans="2:10" ht="15.95" customHeight="1">
      <c r="B17" s="127"/>
      <c r="C17" s="133"/>
      <c r="D17" s="133"/>
      <c r="E17" s="126"/>
      <c r="F17" s="127"/>
      <c r="G17" s="133"/>
      <c r="H17" s="133"/>
      <c r="I17" s="126"/>
    </row>
    <row r="18" spans="2:10" ht="15.95" customHeight="1" thickBot="1">
      <c r="B18" s="127" t="str">
        <f>+F7</f>
        <v>社FCｊｒ</v>
      </c>
      <c r="C18" s="48"/>
      <c r="D18" s="48"/>
      <c r="E18" s="126" t="str">
        <f>+F10</f>
        <v>英賀保SC</v>
      </c>
      <c r="F18" s="127" t="str">
        <f>+H7</f>
        <v>武庫之荘FC</v>
      </c>
      <c r="G18" s="48"/>
      <c r="H18" s="48"/>
      <c r="I18" s="126" t="str">
        <f>+H10</f>
        <v>旭FCｊｒ　A</v>
      </c>
    </row>
    <row r="19" spans="2:10" ht="15.95" customHeight="1">
      <c r="B19" s="127"/>
      <c r="C19" s="128"/>
      <c r="D19" s="129"/>
      <c r="E19" s="126"/>
      <c r="F19" s="127"/>
      <c r="G19" s="128"/>
      <c r="H19" s="129"/>
      <c r="I19" s="126"/>
    </row>
    <row r="20" spans="2:10" ht="15.95" customHeight="1">
      <c r="B20" s="127"/>
      <c r="C20" s="165" t="s">
        <v>252</v>
      </c>
      <c r="D20" s="166"/>
      <c r="E20" s="130"/>
      <c r="F20" s="130"/>
      <c r="G20" s="165" t="s">
        <v>253</v>
      </c>
      <c r="H20" s="166"/>
      <c r="I20" s="126"/>
    </row>
    <row r="21" spans="2:10" ht="15.95" customHeight="1" thickBot="1">
      <c r="B21" s="127"/>
      <c r="C21" s="131"/>
      <c r="D21" s="132"/>
      <c r="E21" s="126"/>
      <c r="F21" s="127"/>
      <c r="G21" s="131"/>
      <c r="H21" s="132"/>
      <c r="I21" s="126"/>
    </row>
    <row r="22" spans="2:10" ht="15.95" customHeight="1">
      <c r="B22" s="127" t="str">
        <f>+F8</f>
        <v>Criativa尼崎</v>
      </c>
      <c r="C22" s="48"/>
      <c r="D22" s="48"/>
      <c r="E22" s="126" t="str">
        <f>+F9</f>
        <v>小野トレU-10</v>
      </c>
      <c r="F22" s="127" t="str">
        <f>+H8</f>
        <v>小野FC</v>
      </c>
      <c r="G22" s="48"/>
      <c r="H22" s="48"/>
      <c r="I22" s="126" t="str">
        <f>+H9</f>
        <v>但馬SCﾘﾍﾞﾙﾃ</v>
      </c>
    </row>
    <row r="23" spans="2:10" ht="15.95" customHeight="1">
      <c r="B23" s="127"/>
      <c r="C23" s="48"/>
      <c r="D23" s="48"/>
      <c r="E23" s="126"/>
      <c r="F23" s="127"/>
      <c r="G23" s="48"/>
      <c r="H23" s="48"/>
      <c r="I23" s="126"/>
    </row>
    <row r="24" spans="2:10" ht="15.95" customHeight="1">
      <c r="B24" s="127"/>
      <c r="C24" s="48"/>
      <c r="D24" s="48"/>
      <c r="E24" s="126"/>
      <c r="F24" s="127"/>
      <c r="G24" s="48"/>
      <c r="H24" s="48"/>
      <c r="I24" s="126"/>
    </row>
    <row r="25" spans="2:10" ht="20.100000000000001" customHeight="1">
      <c r="B25" s="178" t="s">
        <v>242</v>
      </c>
      <c r="C25" s="178"/>
      <c r="D25" s="125"/>
      <c r="E25" s="135"/>
      <c r="F25" s="135"/>
      <c r="G25" s="125"/>
      <c r="H25" s="125"/>
      <c r="I25" s="135"/>
    </row>
    <row r="26" spans="2:10" s="1" customFormat="1" ht="15.95" customHeight="1">
      <c r="B26" s="169" t="s">
        <v>254</v>
      </c>
      <c r="C26" s="169"/>
      <c r="D26" s="169"/>
      <c r="E26" s="169"/>
      <c r="F26" s="169"/>
      <c r="G26" s="169"/>
      <c r="H26" s="169"/>
      <c r="I26" s="169"/>
    </row>
    <row r="27" spans="2:10" ht="15.95" customHeight="1">
      <c r="B27" s="169" t="s">
        <v>255</v>
      </c>
      <c r="C27" s="170"/>
      <c r="D27" s="169" t="s">
        <v>256</v>
      </c>
      <c r="E27" s="170"/>
      <c r="F27" s="169" t="s">
        <v>257</v>
      </c>
      <c r="G27" s="170"/>
      <c r="H27" s="169" t="s">
        <v>258</v>
      </c>
      <c r="I27" s="170"/>
      <c r="J27" s="1"/>
    </row>
    <row r="28" spans="2:10" ht="15.95" customHeight="1">
      <c r="B28" s="167" t="str">
        <f>組合せデータ!I3</f>
        <v>三田FC</v>
      </c>
      <c r="C28" s="168"/>
      <c r="D28" s="167" t="str">
        <f>組合せデータ!I7</f>
        <v>滝野SC</v>
      </c>
      <c r="E28" s="168"/>
      <c r="F28" s="167" t="str">
        <f>+組合せデータ!I11</f>
        <v>旭FCｊｒ　B</v>
      </c>
      <c r="G28" s="168"/>
      <c r="H28" s="167" t="str">
        <f>+組合せデータ!I15</f>
        <v>神崎SC</v>
      </c>
      <c r="I28" s="168"/>
      <c r="J28" s="4"/>
    </row>
    <row r="29" spans="2:10" ht="15.95" customHeight="1">
      <c r="B29" s="167" t="str">
        <f>組合せデータ!I4</f>
        <v>社FCｊｒ</v>
      </c>
      <c r="C29" s="168"/>
      <c r="D29" s="167" t="str">
        <f>組合せデータ!I8</f>
        <v>Criativa尼崎</v>
      </c>
      <c r="E29" s="168"/>
      <c r="F29" s="167" t="str">
        <f>+組合せデータ!I12</f>
        <v>ﾊﾟﾙｾｲﾛ稲美</v>
      </c>
      <c r="G29" s="168"/>
      <c r="H29" s="167" t="str">
        <f>+組合せデータ!I16</f>
        <v>英賀保SC</v>
      </c>
      <c r="I29" s="168"/>
      <c r="J29" s="4"/>
    </row>
    <row r="30" spans="2:10" ht="15.95" customHeight="1">
      <c r="B30" s="167" t="str">
        <f>組合せデータ!I5</f>
        <v>明石FC</v>
      </c>
      <c r="C30" s="168"/>
      <c r="D30" s="167" t="str">
        <f>組合せデータ!I9</f>
        <v>M.SERIO FC</v>
      </c>
      <c r="E30" s="168"/>
      <c r="F30" s="167" t="str">
        <f>+組合せデータ!I13</f>
        <v>小野トレU-10</v>
      </c>
      <c r="G30" s="168"/>
      <c r="H30" s="167" t="str">
        <f>+組合せデータ!I17</f>
        <v>自由が丘SC</v>
      </c>
      <c r="I30" s="168"/>
      <c r="J30" s="4"/>
    </row>
    <row r="31" spans="2:10" ht="15.95" customHeight="1">
      <c r="B31" s="167" t="str">
        <f>組合せデータ!I6</f>
        <v>武庫之荘FC</v>
      </c>
      <c r="C31" s="168"/>
      <c r="D31" s="167" t="str">
        <f>組合せデータ!I10</f>
        <v>小野FC</v>
      </c>
      <c r="E31" s="168"/>
      <c r="F31" s="167" t="str">
        <f>+組合せデータ!I14</f>
        <v>但馬SCﾘﾍﾞﾙﾃ</v>
      </c>
      <c r="G31" s="168"/>
      <c r="H31" s="167" t="str">
        <f>+組合せデータ!I18</f>
        <v>旭FCｊｒ　A</v>
      </c>
      <c r="I31" s="168"/>
      <c r="J31" s="4"/>
    </row>
    <row r="32" spans="2:10" ht="15.95" customHeight="1">
      <c r="B32" s="136"/>
      <c r="C32" s="136"/>
      <c r="D32" s="136"/>
      <c r="E32" s="136"/>
      <c r="F32" s="136"/>
      <c r="G32" s="136"/>
      <c r="H32" s="136"/>
      <c r="I32" s="136"/>
      <c r="J32" s="4"/>
    </row>
    <row r="33" spans="2:9" ht="15.95" customHeight="1" thickBot="1">
      <c r="B33" s="127" t="str">
        <f>+B28</f>
        <v>三田FC</v>
      </c>
      <c r="C33" s="48"/>
      <c r="D33" s="48"/>
      <c r="E33" s="126" t="str">
        <f>+B31</f>
        <v>武庫之荘FC</v>
      </c>
      <c r="F33" s="127" t="str">
        <f>+D28</f>
        <v>滝野SC</v>
      </c>
      <c r="G33" s="48"/>
      <c r="H33" s="48"/>
      <c r="I33" s="126" t="str">
        <f>+D31</f>
        <v>小野FC</v>
      </c>
    </row>
    <row r="34" spans="2:9" ht="15.95" customHeight="1">
      <c r="B34" s="127"/>
      <c r="C34" s="128"/>
      <c r="D34" s="129"/>
      <c r="E34" s="126"/>
      <c r="F34" s="127"/>
      <c r="G34" s="128"/>
      <c r="H34" s="129"/>
      <c r="I34" s="126"/>
    </row>
    <row r="35" spans="2:9" ht="15.95" customHeight="1">
      <c r="B35" s="127"/>
      <c r="C35" s="165" t="s">
        <v>267</v>
      </c>
      <c r="D35" s="166"/>
      <c r="E35" s="130"/>
      <c r="F35" s="130"/>
      <c r="G35" s="165" t="s">
        <v>269</v>
      </c>
      <c r="H35" s="166"/>
      <c r="I35" s="126"/>
    </row>
    <row r="36" spans="2:9" ht="15.95" customHeight="1" thickBot="1">
      <c r="B36" s="127"/>
      <c r="C36" s="131"/>
      <c r="D36" s="132"/>
      <c r="E36" s="126"/>
      <c r="F36" s="127"/>
      <c r="G36" s="131"/>
      <c r="H36" s="132"/>
      <c r="I36" s="126"/>
    </row>
    <row r="37" spans="2:9" ht="15.95" customHeight="1">
      <c r="B37" s="127" t="str">
        <f>+B29</f>
        <v>社FCｊｒ</v>
      </c>
      <c r="C37" s="133"/>
      <c r="D37" s="133"/>
      <c r="E37" s="126" t="str">
        <f>+B30</f>
        <v>明石FC</v>
      </c>
      <c r="F37" s="127" t="str">
        <f>+D29</f>
        <v>Criativa尼崎</v>
      </c>
      <c r="G37" s="133"/>
      <c r="H37" s="133"/>
      <c r="I37" s="126" t="str">
        <f>+D30</f>
        <v>M.SERIO FC</v>
      </c>
    </row>
    <row r="38" spans="2:9" ht="15.95" customHeight="1">
      <c r="B38" s="127"/>
      <c r="C38" s="133"/>
      <c r="D38" s="133"/>
      <c r="E38" s="126"/>
      <c r="F38" s="127"/>
      <c r="G38" s="133"/>
      <c r="H38" s="133"/>
      <c r="I38" s="126"/>
    </row>
    <row r="39" spans="2:9" ht="15.95" customHeight="1" thickBot="1">
      <c r="B39" s="127" t="str">
        <f>+F28</f>
        <v>旭FCｊｒ　B</v>
      </c>
      <c r="C39" s="48"/>
      <c r="D39" s="48"/>
      <c r="E39" s="126" t="str">
        <f>+F31</f>
        <v>但馬SCﾘﾍﾞﾙﾃ</v>
      </c>
      <c r="F39" s="127" t="str">
        <f>+H28</f>
        <v>神崎SC</v>
      </c>
      <c r="G39" s="48"/>
      <c r="H39" s="48"/>
      <c r="I39" s="126" t="str">
        <f>+H31</f>
        <v>旭FCｊｒ　A</v>
      </c>
    </row>
    <row r="40" spans="2:9" ht="15.95" customHeight="1">
      <c r="B40" s="127"/>
      <c r="C40" s="128"/>
      <c r="D40" s="129"/>
      <c r="E40" s="126"/>
      <c r="F40" s="127"/>
      <c r="G40" s="128"/>
      <c r="H40" s="129"/>
      <c r="I40" s="126"/>
    </row>
    <row r="41" spans="2:9" ht="15.95" customHeight="1">
      <c r="B41" s="127"/>
      <c r="C41" s="165" t="s">
        <v>268</v>
      </c>
      <c r="D41" s="166"/>
      <c r="E41" s="130"/>
      <c r="F41" s="130"/>
      <c r="G41" s="165" t="s">
        <v>270</v>
      </c>
      <c r="H41" s="166"/>
      <c r="I41" s="126"/>
    </row>
    <row r="42" spans="2:9" ht="15.95" customHeight="1" thickBot="1">
      <c r="B42" s="127"/>
      <c r="C42" s="131"/>
      <c r="D42" s="132"/>
      <c r="E42" s="126"/>
      <c r="F42" s="127"/>
      <c r="G42" s="131"/>
      <c r="H42" s="132"/>
      <c r="I42" s="126"/>
    </row>
    <row r="43" spans="2:9" ht="15.95" customHeight="1">
      <c r="B43" s="127" t="str">
        <f>+F29</f>
        <v>ﾊﾟﾙｾｲﾛ稲美</v>
      </c>
      <c r="C43" s="48"/>
      <c r="D43" s="48"/>
      <c r="E43" s="126" t="str">
        <f>+F30</f>
        <v>小野トレU-10</v>
      </c>
      <c r="F43" s="127" t="str">
        <f>+H29</f>
        <v>英賀保SC</v>
      </c>
      <c r="G43" s="48"/>
      <c r="H43" s="48"/>
      <c r="I43" s="126" t="str">
        <f>+H30</f>
        <v>自由が丘SC</v>
      </c>
    </row>
    <row r="44" spans="2:9" ht="15.95" customHeight="1">
      <c r="B44" s="126"/>
      <c r="C44" s="48"/>
      <c r="D44" s="48"/>
      <c r="E44" s="126"/>
      <c r="F44" s="126"/>
      <c r="G44" s="48"/>
      <c r="H44" s="48"/>
      <c r="I44" s="126"/>
    </row>
    <row r="45" spans="2:9" s="1" customFormat="1" ht="15.95" customHeight="1">
      <c r="B45" s="171" t="s">
        <v>243</v>
      </c>
      <c r="C45" s="172"/>
      <c r="D45" s="172"/>
      <c r="E45" s="172"/>
      <c r="F45" s="172"/>
      <c r="G45" s="172"/>
      <c r="H45" s="172"/>
      <c r="I45" s="172"/>
    </row>
    <row r="46" spans="2:9" s="1" customFormat="1" ht="30" customHeight="1">
      <c r="B46" s="134"/>
      <c r="C46" s="126"/>
      <c r="D46" s="126"/>
      <c r="E46" s="126"/>
      <c r="F46" s="126"/>
      <c r="G46" s="126"/>
      <c r="H46" s="126"/>
      <c r="I46" s="126"/>
    </row>
    <row r="47" spans="2:9" s="1" customFormat="1" ht="30" customHeight="1">
      <c r="B47" s="134"/>
      <c r="C47" s="126"/>
      <c r="D47" s="126"/>
      <c r="E47" s="126"/>
      <c r="F47" s="126"/>
      <c r="G47" s="126"/>
      <c r="H47" s="126"/>
      <c r="I47" s="126"/>
    </row>
    <row r="48" spans="2:9" s="1" customFormat="1" ht="30" customHeight="1">
      <c r="B48" s="134"/>
      <c r="C48" s="126"/>
      <c r="D48" s="126"/>
      <c r="E48" s="126"/>
      <c r="F48" s="126"/>
      <c r="G48" s="126"/>
      <c r="H48" s="126"/>
      <c r="I48" s="126"/>
    </row>
    <row r="49" spans="2:10" ht="30" customHeight="1">
      <c r="B49" s="126"/>
      <c r="C49" s="48"/>
      <c r="D49" s="48"/>
      <c r="E49" s="126"/>
      <c r="F49" s="127"/>
      <c r="G49" s="48"/>
      <c r="H49" s="48"/>
      <c r="I49" s="126"/>
    </row>
    <row r="50" spans="2:10" ht="20.100000000000001" customHeight="1">
      <c r="B50" s="173" t="s">
        <v>187</v>
      </c>
      <c r="C50" s="173"/>
      <c r="D50" s="173"/>
      <c r="E50" s="126"/>
      <c r="F50" s="126"/>
      <c r="G50" s="48"/>
      <c r="H50" s="48"/>
      <c r="I50" s="126"/>
    </row>
    <row r="51" spans="2:10" ht="20.100000000000001" customHeight="1">
      <c r="B51" s="178" t="s">
        <v>188</v>
      </c>
      <c r="C51" s="178"/>
      <c r="D51" s="68"/>
      <c r="E51" s="126"/>
      <c r="F51" s="126"/>
      <c r="G51" s="48"/>
      <c r="H51" s="48"/>
      <c r="I51" s="126"/>
    </row>
    <row r="52" spans="2:10" ht="39" customHeight="1">
      <c r="B52" s="176" t="s">
        <v>259</v>
      </c>
      <c r="C52" s="176"/>
      <c r="D52" s="176"/>
      <c r="E52" s="176"/>
      <c r="F52" s="176"/>
      <c r="G52" s="176"/>
      <c r="H52" s="176"/>
      <c r="I52" s="176"/>
      <c r="J52" s="16"/>
    </row>
    <row r="53" spans="2:10" ht="15.95" customHeight="1">
      <c r="B53" s="174" t="s">
        <v>264</v>
      </c>
      <c r="C53" s="179"/>
      <c r="D53" s="180"/>
      <c r="E53" s="180"/>
      <c r="F53" s="180"/>
      <c r="G53" s="180"/>
      <c r="H53" s="180"/>
      <c r="I53" s="181"/>
      <c r="J53" s="17"/>
    </row>
    <row r="54" spans="2:10" ht="15.95" customHeight="1">
      <c r="B54" s="169" t="s">
        <v>260</v>
      </c>
      <c r="C54" s="169"/>
      <c r="D54" s="169" t="s">
        <v>261</v>
      </c>
      <c r="E54" s="169"/>
      <c r="F54" s="169" t="s">
        <v>262</v>
      </c>
      <c r="G54" s="169"/>
      <c r="H54" s="174" t="s">
        <v>263</v>
      </c>
      <c r="I54" s="175"/>
      <c r="J54" s="17"/>
    </row>
    <row r="55" spans="2:10" ht="15.95" customHeight="1">
      <c r="B55" s="177" t="str">
        <f>組合せデータ!B47</f>
        <v>三田FC</v>
      </c>
      <c r="C55" s="177"/>
      <c r="D55" s="177" t="str">
        <f>組合せデータ!B51</f>
        <v>英賀保SC</v>
      </c>
      <c r="E55" s="177"/>
      <c r="F55" s="177" t="str">
        <f>組合せデータ!B55</f>
        <v>ﾊﾟﾙｾｲﾛ稲美</v>
      </c>
      <c r="G55" s="177"/>
      <c r="H55" s="177" t="str">
        <f>組合せデータ!B59</f>
        <v>明石FC</v>
      </c>
      <c r="I55" s="177"/>
      <c r="J55" s="18"/>
    </row>
    <row r="56" spans="2:10" ht="15.95" customHeight="1">
      <c r="B56" s="177" t="str">
        <f>組合せデータ!B48</f>
        <v>M.SERIO FC</v>
      </c>
      <c r="C56" s="177"/>
      <c r="D56" s="177" t="str">
        <f>組合せデータ!B52</f>
        <v>社FCｊｒ</v>
      </c>
      <c r="E56" s="177"/>
      <c r="F56" s="177" t="str">
        <f>組合せデータ!B56</f>
        <v>神崎SC</v>
      </c>
      <c r="G56" s="177"/>
      <c r="H56" s="177" t="str">
        <f>組合せデータ!B60</f>
        <v>旭FCｊｒ　B</v>
      </c>
      <c r="I56" s="177"/>
      <c r="J56" s="18"/>
    </row>
    <row r="57" spans="2:10" ht="15.95" customHeight="1">
      <c r="B57" s="177" t="str">
        <f>組合せデータ!B49</f>
        <v>旭FCｊｒ　A</v>
      </c>
      <c r="C57" s="177"/>
      <c r="D57" s="177" t="str">
        <f>組合せデータ!B53</f>
        <v>Criativa尼崎</v>
      </c>
      <c r="E57" s="177"/>
      <c r="F57" s="177" t="str">
        <f>組合せデータ!B57</f>
        <v>自由が丘SC</v>
      </c>
      <c r="G57" s="177"/>
      <c r="H57" s="177" t="str">
        <f>組合せデータ!B61</f>
        <v>小野FC</v>
      </c>
      <c r="I57" s="177"/>
      <c r="J57" s="18"/>
    </row>
    <row r="58" spans="2:10" ht="15.95" customHeight="1">
      <c r="B58" s="177" t="str">
        <f>組合せデータ!B50</f>
        <v>武庫之荘FC</v>
      </c>
      <c r="C58" s="177"/>
      <c r="D58" s="177" t="str">
        <f>組合せデータ!B54</f>
        <v>滝野SC</v>
      </c>
      <c r="E58" s="177"/>
      <c r="F58" s="177" t="str">
        <f>組合せデータ!B58</f>
        <v>小野トレ U-10</v>
      </c>
      <c r="G58" s="177"/>
      <c r="H58" s="177" t="str">
        <f>組合せデータ!B62</f>
        <v>旭FCｊr　A</v>
      </c>
      <c r="I58" s="177"/>
      <c r="J58" s="18"/>
    </row>
    <row r="59" spans="2:10" ht="15.95" customHeight="1">
      <c r="B59" s="126"/>
      <c r="C59" s="48"/>
      <c r="D59" s="48"/>
      <c r="E59" s="126"/>
      <c r="F59" s="126"/>
      <c r="G59" s="48"/>
      <c r="H59" s="48"/>
      <c r="I59" s="126"/>
    </row>
    <row r="60" spans="2:10" ht="15.95" customHeight="1" thickBot="1">
      <c r="B60" s="127" t="str">
        <f>+B55</f>
        <v>三田FC</v>
      </c>
      <c r="C60" s="48"/>
      <c r="D60" s="48"/>
      <c r="E60" s="126" t="str">
        <f>+B58</f>
        <v>武庫之荘FC</v>
      </c>
      <c r="F60" s="127" t="str">
        <f>+D55</f>
        <v>英賀保SC</v>
      </c>
      <c r="G60" s="48"/>
      <c r="H60" s="48"/>
      <c r="I60" s="126" t="str">
        <f>+D58</f>
        <v>滝野SC</v>
      </c>
    </row>
    <row r="61" spans="2:10" ht="15.95" customHeight="1">
      <c r="B61" s="127"/>
      <c r="C61" s="128"/>
      <c r="D61" s="129"/>
      <c r="E61" s="126"/>
      <c r="F61" s="127"/>
      <c r="G61" s="128"/>
      <c r="H61" s="129"/>
      <c r="I61" s="126"/>
    </row>
    <row r="62" spans="2:10" ht="15.95" customHeight="1">
      <c r="B62" s="127"/>
      <c r="C62" s="165" t="s">
        <v>265</v>
      </c>
      <c r="D62" s="166"/>
      <c r="E62" s="130"/>
      <c r="F62" s="130"/>
      <c r="G62" s="165" t="s">
        <v>189</v>
      </c>
      <c r="H62" s="166"/>
      <c r="I62" s="126"/>
    </row>
    <row r="63" spans="2:10" ht="15.95" customHeight="1" thickBot="1">
      <c r="B63" s="127"/>
      <c r="C63" s="131"/>
      <c r="D63" s="132"/>
      <c r="E63" s="126"/>
      <c r="F63" s="127"/>
      <c r="G63" s="131"/>
      <c r="H63" s="132"/>
      <c r="I63" s="126"/>
    </row>
    <row r="64" spans="2:10" ht="15.95" customHeight="1">
      <c r="B64" s="127" t="str">
        <f>+B56</f>
        <v>M.SERIO FC</v>
      </c>
      <c r="C64" s="133"/>
      <c r="D64" s="133"/>
      <c r="E64" s="126" t="str">
        <f>+B57</f>
        <v>旭FCｊｒ　A</v>
      </c>
      <c r="F64" s="127" t="str">
        <f>+D56</f>
        <v>社FCｊｒ</v>
      </c>
      <c r="G64" s="133"/>
      <c r="H64" s="133"/>
      <c r="I64" s="126" t="str">
        <f>+D57</f>
        <v>Criativa尼崎</v>
      </c>
    </row>
    <row r="65" spans="2:9" ht="15.95" customHeight="1">
      <c r="B65" s="127"/>
      <c r="C65" s="133"/>
      <c r="D65" s="133"/>
      <c r="E65" s="126"/>
      <c r="F65" s="127"/>
      <c r="G65" s="133"/>
      <c r="H65" s="133"/>
      <c r="I65" s="126"/>
    </row>
    <row r="66" spans="2:9" ht="15.95" customHeight="1" thickBot="1">
      <c r="B66" s="127" t="str">
        <f>+F55</f>
        <v>ﾊﾟﾙｾｲﾛ稲美</v>
      </c>
      <c r="C66" s="48"/>
      <c r="D66" s="48"/>
      <c r="E66" s="126" t="str">
        <f>+F58</f>
        <v>小野トレ U-10</v>
      </c>
      <c r="F66" s="127" t="str">
        <f>+H55</f>
        <v>明石FC</v>
      </c>
      <c r="G66" s="48"/>
      <c r="H66" s="48"/>
      <c r="I66" s="126" t="str">
        <f>+H58</f>
        <v>旭FCｊr　A</v>
      </c>
    </row>
    <row r="67" spans="2:9" ht="15.95" customHeight="1">
      <c r="B67" s="127"/>
      <c r="C67" s="128"/>
      <c r="D67" s="129"/>
      <c r="E67" s="126"/>
      <c r="F67" s="127"/>
      <c r="G67" s="128"/>
      <c r="H67" s="129"/>
      <c r="I67" s="126"/>
    </row>
    <row r="68" spans="2:9" ht="15.95" customHeight="1">
      <c r="B68" s="127"/>
      <c r="C68" s="165" t="s">
        <v>190</v>
      </c>
      <c r="D68" s="166"/>
      <c r="E68" s="130"/>
      <c r="F68" s="130"/>
      <c r="G68" s="165" t="s">
        <v>266</v>
      </c>
      <c r="H68" s="166"/>
      <c r="I68" s="126"/>
    </row>
    <row r="69" spans="2:9" ht="15.95" customHeight="1" thickBot="1">
      <c r="B69" s="127"/>
      <c r="C69" s="131"/>
      <c r="D69" s="132"/>
      <c r="E69" s="126"/>
      <c r="F69" s="127"/>
      <c r="G69" s="131"/>
      <c r="H69" s="132"/>
      <c r="I69" s="126"/>
    </row>
    <row r="70" spans="2:9" ht="15.95" customHeight="1">
      <c r="B70" s="127" t="str">
        <f>+F56</f>
        <v>神崎SC</v>
      </c>
      <c r="C70" s="48"/>
      <c r="D70" s="48"/>
      <c r="E70" s="126" t="str">
        <f>+F57</f>
        <v>自由が丘SC</v>
      </c>
      <c r="F70" s="127" t="str">
        <f>+H56</f>
        <v>旭FCｊｒ　B</v>
      </c>
      <c r="G70" s="48"/>
      <c r="H70" s="48"/>
      <c r="I70" s="126" t="str">
        <f>+H57</f>
        <v>小野FC</v>
      </c>
    </row>
    <row r="71" spans="2:9" ht="15.95" customHeight="1">
      <c r="B71" s="126"/>
      <c r="C71" s="48"/>
      <c r="D71" s="48"/>
      <c r="E71" s="126"/>
      <c r="F71" s="126"/>
      <c r="G71" s="48"/>
      <c r="H71" s="48"/>
      <c r="I71" s="126"/>
    </row>
    <row r="72" spans="2:9" ht="15.95" customHeight="1">
      <c r="B72" s="126"/>
      <c r="C72" s="48" t="s">
        <v>0</v>
      </c>
      <c r="D72" s="48"/>
      <c r="E72" s="126"/>
      <c r="F72" s="126"/>
      <c r="G72" s="48"/>
      <c r="H72" s="48"/>
      <c r="I72" s="126"/>
    </row>
    <row r="73" spans="2:9" ht="15.95" customHeight="1">
      <c r="B73" s="126"/>
      <c r="C73" s="48"/>
      <c r="D73" s="48"/>
      <c r="E73" s="126"/>
      <c r="F73" s="126"/>
      <c r="G73" s="48"/>
      <c r="H73" s="48"/>
      <c r="I73" s="126"/>
    </row>
  </sheetData>
  <mergeCells count="83">
    <mergeCell ref="B3:D3"/>
    <mergeCell ref="B4:C4"/>
    <mergeCell ref="B5:I5"/>
    <mergeCell ref="B6:C6"/>
    <mergeCell ref="D6:E6"/>
    <mergeCell ref="F6:G6"/>
    <mergeCell ref="H6:I6"/>
    <mergeCell ref="B1:I1"/>
    <mergeCell ref="F7:G7"/>
    <mergeCell ref="B57:C57"/>
    <mergeCell ref="D54:E54"/>
    <mergeCell ref="D7:E7"/>
    <mergeCell ref="B55:C55"/>
    <mergeCell ref="D57:E57"/>
    <mergeCell ref="B8:C8"/>
    <mergeCell ref="B9:C9"/>
    <mergeCell ref="D9:E9"/>
    <mergeCell ref="B7:C7"/>
    <mergeCell ref="D55:E55"/>
    <mergeCell ref="F8:G8"/>
    <mergeCell ref="D10:E10"/>
    <mergeCell ref="D8:E8"/>
    <mergeCell ref="B10:C10"/>
    <mergeCell ref="C20:D20"/>
    <mergeCell ref="G20:H20"/>
    <mergeCell ref="B25:C25"/>
    <mergeCell ref="B26:I26"/>
    <mergeCell ref="B27:C27"/>
    <mergeCell ref="D27:E27"/>
    <mergeCell ref="H7:I7"/>
    <mergeCell ref="H8:I8"/>
    <mergeCell ref="F9:G9"/>
    <mergeCell ref="H10:I10"/>
    <mergeCell ref="H9:I9"/>
    <mergeCell ref="F10:G10"/>
    <mergeCell ref="B51:C51"/>
    <mergeCell ref="F54:G54"/>
    <mergeCell ref="F55:G55"/>
    <mergeCell ref="B53:I53"/>
    <mergeCell ref="B56:C56"/>
    <mergeCell ref="F56:G56"/>
    <mergeCell ref="H55:I55"/>
    <mergeCell ref="B50:D50"/>
    <mergeCell ref="H54:I54"/>
    <mergeCell ref="B52:I52"/>
    <mergeCell ref="B54:C54"/>
    <mergeCell ref="C68:D68"/>
    <mergeCell ref="G68:H68"/>
    <mergeCell ref="F58:G58"/>
    <mergeCell ref="B58:C58"/>
    <mergeCell ref="C62:D62"/>
    <mergeCell ref="G62:H62"/>
    <mergeCell ref="D58:E58"/>
    <mergeCell ref="H58:I58"/>
    <mergeCell ref="F57:G57"/>
    <mergeCell ref="H56:I56"/>
    <mergeCell ref="H57:I57"/>
    <mergeCell ref="D56:E56"/>
    <mergeCell ref="B45:I45"/>
    <mergeCell ref="C41:D41"/>
    <mergeCell ref="G41:H41"/>
    <mergeCell ref="B31:C31"/>
    <mergeCell ref="D31:E31"/>
    <mergeCell ref="F31:G31"/>
    <mergeCell ref="H31:I31"/>
    <mergeCell ref="C35:D35"/>
    <mergeCell ref="G35:H35"/>
    <mergeCell ref="C14:D14"/>
    <mergeCell ref="G14:H14"/>
    <mergeCell ref="D30:E30"/>
    <mergeCell ref="F30:G30"/>
    <mergeCell ref="H30:I30"/>
    <mergeCell ref="H28:I28"/>
    <mergeCell ref="F27:G27"/>
    <mergeCell ref="H27:I27"/>
    <mergeCell ref="B29:C29"/>
    <mergeCell ref="D29:E29"/>
    <mergeCell ref="F29:G29"/>
    <mergeCell ref="H29:I29"/>
    <mergeCell ref="B28:C28"/>
    <mergeCell ref="D28:E28"/>
    <mergeCell ref="F28:G28"/>
    <mergeCell ref="B30:C30"/>
  </mergeCells>
  <phoneticPr fontId="2"/>
  <pageMargins left="0.19685039370078741" right="0.19685039370078741" top="0.59055118110236227" bottom="0.59055118110236227" header="0.19685039370078741" footer="0.15748031496062992"/>
  <pageSetup paperSize="9" orientation="portrait"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view="pageBreakPreview" topLeftCell="A37" zoomScale="60" zoomScaleNormal="80" workbookViewId="0">
      <selection activeCell="G55" sqref="G55"/>
    </sheetView>
  </sheetViews>
  <sheetFormatPr defaultRowHeight="13.5"/>
  <cols>
    <col min="1" max="1" width="4.625" customWidth="1"/>
    <col min="2" max="2" width="12.25" customWidth="1"/>
    <col min="3" max="3" width="7.25" customWidth="1"/>
    <col min="4" max="4" width="15.875" customWidth="1"/>
    <col min="5" max="5" width="5" customWidth="1"/>
    <col min="6" max="6" width="3.125" customWidth="1"/>
    <col min="7" max="7" width="5" customWidth="1"/>
    <col min="8" max="8" width="15.875" customWidth="1"/>
    <col min="9" max="10" width="7.875" customWidth="1"/>
    <col min="11" max="11" width="15.875" customWidth="1"/>
    <col min="12" max="12" width="5" customWidth="1"/>
    <col min="13" max="13" width="3.125" customWidth="1"/>
    <col min="14" max="14" width="5" customWidth="1"/>
    <col min="15" max="15" width="15.875" customWidth="1"/>
    <col min="16" max="16" width="7.875" customWidth="1"/>
    <col min="17" max="17" width="3.25" customWidth="1"/>
    <col min="18" max="18" width="14" customWidth="1"/>
    <col min="19" max="19" width="4.875" customWidth="1"/>
    <col min="20" max="20" width="16.625" customWidth="1"/>
    <col min="21" max="21" width="5.125" customWidth="1"/>
    <col min="22" max="22" width="3.125" customWidth="1"/>
    <col min="23" max="23" width="5.125" customWidth="1"/>
    <col min="24" max="24" width="16.625" customWidth="1"/>
    <col min="25" max="26" width="7.875" customWidth="1"/>
  </cols>
  <sheetData>
    <row r="1" spans="1:16" ht="42.75" customHeight="1">
      <c r="C1" s="185" t="s">
        <v>170</v>
      </c>
      <c r="D1" s="185"/>
      <c r="E1" s="185"/>
      <c r="F1" s="185"/>
      <c r="G1" s="185"/>
      <c r="H1" s="185"/>
      <c r="I1" s="185"/>
      <c r="J1" s="185"/>
      <c r="K1" s="185"/>
      <c r="L1" s="185"/>
      <c r="M1" s="185"/>
      <c r="N1" s="185"/>
      <c r="O1" s="185"/>
    </row>
    <row r="2" spans="1:16" ht="24">
      <c r="B2" s="64" t="s">
        <v>169</v>
      </c>
      <c r="C2" s="65"/>
      <c r="D2" s="65"/>
      <c r="E2" s="65"/>
      <c r="F2" s="65"/>
      <c r="G2" s="65"/>
      <c r="H2" s="65"/>
      <c r="I2" s="65"/>
      <c r="J2" s="65"/>
      <c r="K2" s="65"/>
      <c r="L2" s="65"/>
      <c r="M2" s="66"/>
      <c r="N2" s="66"/>
      <c r="O2" s="67"/>
    </row>
    <row r="3" spans="1:16" ht="11.25" customHeight="1">
      <c r="B3" s="68"/>
      <c r="C3" s="65"/>
      <c r="D3" s="65"/>
      <c r="E3" s="65"/>
      <c r="F3" s="65"/>
      <c r="G3" s="65"/>
      <c r="H3" s="65"/>
      <c r="I3" s="65"/>
      <c r="J3" s="65"/>
      <c r="K3" s="65"/>
      <c r="L3" s="65"/>
      <c r="M3" s="66"/>
      <c r="N3" s="66"/>
      <c r="O3" s="67"/>
    </row>
    <row r="4" spans="1:16" ht="12.75" customHeight="1">
      <c r="B4" s="68"/>
      <c r="C4" s="65"/>
      <c r="D4" s="65"/>
      <c r="E4" s="65"/>
      <c r="F4" s="65"/>
      <c r="G4" s="65"/>
      <c r="H4" s="65"/>
      <c r="I4" s="65"/>
      <c r="J4" s="65"/>
      <c r="K4" s="65"/>
      <c r="L4" s="65"/>
      <c r="M4" s="66"/>
      <c r="N4" s="66"/>
      <c r="O4" s="67"/>
    </row>
    <row r="5" spans="1:16" ht="30" customHeight="1">
      <c r="A5" s="29"/>
      <c r="B5" s="29"/>
      <c r="C5" s="187" t="s">
        <v>159</v>
      </c>
      <c r="D5" s="188"/>
      <c r="E5" s="187"/>
      <c r="F5" s="187"/>
      <c r="G5" s="187"/>
      <c r="H5" s="187"/>
      <c r="I5" s="187"/>
      <c r="J5" s="187" t="s">
        <v>160</v>
      </c>
      <c r="K5" s="187"/>
      <c r="L5" s="187"/>
      <c r="M5" s="187"/>
      <c r="N5" s="187"/>
      <c r="O5" s="187"/>
      <c r="P5" s="187"/>
    </row>
    <row r="6" spans="1:16" ht="30" customHeight="1">
      <c r="A6" s="29"/>
      <c r="B6" s="83" t="s">
        <v>161</v>
      </c>
      <c r="C6" s="83" t="s">
        <v>183</v>
      </c>
      <c r="D6" s="83" t="s">
        <v>165</v>
      </c>
      <c r="E6" s="186" t="s">
        <v>162</v>
      </c>
      <c r="F6" s="186"/>
      <c r="G6" s="186"/>
      <c r="H6" s="83" t="s">
        <v>165</v>
      </c>
      <c r="I6" s="83" t="s">
        <v>163</v>
      </c>
      <c r="J6" s="83" t="s">
        <v>183</v>
      </c>
      <c r="K6" s="83" t="s">
        <v>165</v>
      </c>
      <c r="L6" s="186" t="s">
        <v>162</v>
      </c>
      <c r="M6" s="186"/>
      <c r="N6" s="186"/>
      <c r="O6" s="83" t="s">
        <v>165</v>
      </c>
      <c r="P6" s="83" t="s">
        <v>163</v>
      </c>
    </row>
    <row r="7" spans="1:16" ht="36" customHeight="1">
      <c r="A7" s="76">
        <v>1</v>
      </c>
      <c r="B7" s="77">
        <v>0.39583333333333331</v>
      </c>
      <c r="C7" s="71" t="s">
        <v>218</v>
      </c>
      <c r="D7" s="69" t="str">
        <f>組合せデータ!E22</f>
        <v>三田FC</v>
      </c>
      <c r="E7" s="70">
        <v>2</v>
      </c>
      <c r="F7" s="75" t="s">
        <v>166</v>
      </c>
      <c r="G7" s="74">
        <v>1</v>
      </c>
      <c r="H7" s="69" t="str">
        <f>組合せデータ!F22</f>
        <v>滝野SC</v>
      </c>
      <c r="I7" s="72" t="s">
        <v>164</v>
      </c>
      <c r="J7" s="71" t="s">
        <v>199</v>
      </c>
      <c r="K7" s="69" t="str">
        <f>組合せデータ!G22</f>
        <v>旭FCｊｒ　B</v>
      </c>
      <c r="L7" s="70">
        <v>1</v>
      </c>
      <c r="M7" s="75" t="s">
        <v>166</v>
      </c>
      <c r="N7" s="74">
        <v>6</v>
      </c>
      <c r="O7" s="69" t="str">
        <f>組合せデータ!H22</f>
        <v>神崎SC</v>
      </c>
      <c r="P7" s="72" t="s">
        <v>164</v>
      </c>
    </row>
    <row r="8" spans="1:16" ht="36" customHeight="1">
      <c r="A8" s="76">
        <v>2</v>
      </c>
      <c r="B8" s="77">
        <v>0.4236111111111111</v>
      </c>
      <c r="C8" s="71" t="s">
        <v>219</v>
      </c>
      <c r="D8" s="69" t="str">
        <f>組合せデータ!E23</f>
        <v>明石FC</v>
      </c>
      <c r="E8" s="70">
        <v>1</v>
      </c>
      <c r="F8" s="75" t="s">
        <v>166</v>
      </c>
      <c r="G8" s="74">
        <v>4</v>
      </c>
      <c r="H8" s="69" t="str">
        <f>組合せデータ!F23</f>
        <v>M.SERIO FC</v>
      </c>
      <c r="I8" s="72" t="s">
        <v>164</v>
      </c>
      <c r="J8" s="71" t="s">
        <v>202</v>
      </c>
      <c r="K8" s="69" t="str">
        <f>組合せデータ!G23</f>
        <v>ﾊﾟﾙｾｲﾛ稲美</v>
      </c>
      <c r="L8" s="70">
        <v>0</v>
      </c>
      <c r="M8" s="75" t="s">
        <v>166</v>
      </c>
      <c r="N8" s="74">
        <v>1</v>
      </c>
      <c r="O8" s="69" t="str">
        <f>組合せデータ!H23</f>
        <v>自由が丘SC</v>
      </c>
      <c r="P8" s="72" t="s">
        <v>164</v>
      </c>
    </row>
    <row r="9" spans="1:16" ht="36" customHeight="1">
      <c r="A9" s="76">
        <v>3</v>
      </c>
      <c r="B9" s="77">
        <v>0.45138888888888901</v>
      </c>
      <c r="C9" s="71" t="s">
        <v>218</v>
      </c>
      <c r="D9" s="69" t="str">
        <f>組合せデータ!E24</f>
        <v>三田FC</v>
      </c>
      <c r="E9" s="70">
        <v>14</v>
      </c>
      <c r="F9" s="75" t="s">
        <v>166</v>
      </c>
      <c r="G9" s="74">
        <v>0</v>
      </c>
      <c r="H9" s="69" t="str">
        <f>組合せデータ!F24</f>
        <v>旭FCｊｒ　B</v>
      </c>
      <c r="I9" s="72" t="s">
        <v>164</v>
      </c>
      <c r="J9" s="71" t="s">
        <v>199</v>
      </c>
      <c r="K9" s="69" t="str">
        <f>組合せデータ!G24</f>
        <v>滝野SC</v>
      </c>
      <c r="L9" s="70">
        <v>10</v>
      </c>
      <c r="M9" s="75" t="s">
        <v>166</v>
      </c>
      <c r="N9" s="74">
        <v>1</v>
      </c>
      <c r="O9" s="69" t="str">
        <f>組合せデータ!H24</f>
        <v>神崎SC</v>
      </c>
      <c r="P9" s="72" t="s">
        <v>164</v>
      </c>
    </row>
    <row r="10" spans="1:16" ht="36" customHeight="1">
      <c r="A10" s="76">
        <v>4</v>
      </c>
      <c r="B10" s="77">
        <v>0.47916666666666702</v>
      </c>
      <c r="C10" s="71" t="s">
        <v>219</v>
      </c>
      <c r="D10" s="69" t="str">
        <f>組合せデータ!E25</f>
        <v>明石FC</v>
      </c>
      <c r="E10" s="70">
        <v>0</v>
      </c>
      <c r="F10" s="75" t="s">
        <v>166</v>
      </c>
      <c r="G10" s="74">
        <v>0</v>
      </c>
      <c r="H10" s="69" t="str">
        <f>組合せデータ!F25</f>
        <v>ﾊﾟﾙｾｲﾛ稲美</v>
      </c>
      <c r="I10" s="72" t="s">
        <v>164</v>
      </c>
      <c r="J10" s="71" t="s">
        <v>202</v>
      </c>
      <c r="K10" s="69" t="str">
        <f>組合せデータ!G25</f>
        <v>M.SERIO FC</v>
      </c>
      <c r="L10" s="70">
        <v>2</v>
      </c>
      <c r="M10" s="75" t="s">
        <v>166</v>
      </c>
      <c r="N10" s="74">
        <v>1</v>
      </c>
      <c r="O10" s="69" t="str">
        <f>組合せデータ!H25</f>
        <v>自由が丘SC</v>
      </c>
      <c r="P10" s="72" t="s">
        <v>164</v>
      </c>
    </row>
    <row r="11" spans="1:16" ht="36" customHeight="1">
      <c r="A11" s="76">
        <v>5</v>
      </c>
      <c r="B11" s="77">
        <v>0.50694444444444398</v>
      </c>
      <c r="C11" s="71" t="s">
        <v>218</v>
      </c>
      <c r="D11" s="69" t="str">
        <f>組合せデータ!E26</f>
        <v>三田FC</v>
      </c>
      <c r="E11" s="70">
        <v>5</v>
      </c>
      <c r="F11" s="75" t="s">
        <v>166</v>
      </c>
      <c r="G11" s="74">
        <v>1</v>
      </c>
      <c r="H11" s="69" t="str">
        <f>組合せデータ!F26</f>
        <v>神崎SC</v>
      </c>
      <c r="I11" s="72" t="s">
        <v>164</v>
      </c>
      <c r="J11" s="71" t="s">
        <v>199</v>
      </c>
      <c r="K11" s="69" t="str">
        <f>組合せデータ!G26</f>
        <v>滝野SC</v>
      </c>
      <c r="L11" s="70">
        <v>4</v>
      </c>
      <c r="M11" s="75" t="s">
        <v>166</v>
      </c>
      <c r="N11" s="74">
        <v>4</v>
      </c>
      <c r="O11" s="69" t="str">
        <f>組合せデータ!H26</f>
        <v>旭FCｊｒ　B</v>
      </c>
      <c r="P11" s="72" t="s">
        <v>164</v>
      </c>
    </row>
    <row r="12" spans="1:16" ht="36" customHeight="1">
      <c r="A12" s="76">
        <v>6</v>
      </c>
      <c r="B12" s="77">
        <v>0.53472222222222199</v>
      </c>
      <c r="C12" s="71" t="s">
        <v>219</v>
      </c>
      <c r="D12" s="69" t="str">
        <f>組合せデータ!E27</f>
        <v>明石FC</v>
      </c>
      <c r="E12" s="70">
        <v>2</v>
      </c>
      <c r="F12" s="75" t="s">
        <v>166</v>
      </c>
      <c r="G12" s="74">
        <v>2</v>
      </c>
      <c r="H12" s="69" t="str">
        <f>組合せデータ!F27</f>
        <v>自由が丘SC</v>
      </c>
      <c r="I12" s="72" t="s">
        <v>164</v>
      </c>
      <c r="J12" s="71" t="s">
        <v>202</v>
      </c>
      <c r="K12" s="69" t="str">
        <f>組合せデータ!G27</f>
        <v>M.SERIO FC</v>
      </c>
      <c r="L12" s="70">
        <v>2</v>
      </c>
      <c r="M12" s="75" t="s">
        <v>166</v>
      </c>
      <c r="N12" s="74">
        <v>0</v>
      </c>
      <c r="O12" s="69" t="str">
        <f>組合せデータ!H27</f>
        <v>ﾊﾟﾙｾｲﾛ稲美</v>
      </c>
      <c r="P12" s="72" t="s">
        <v>164</v>
      </c>
    </row>
    <row r="13" spans="1:16" ht="36" customHeight="1">
      <c r="A13" s="76">
        <v>7</v>
      </c>
      <c r="B13" s="77">
        <v>0.5625</v>
      </c>
      <c r="C13" s="71" t="s">
        <v>220</v>
      </c>
      <c r="D13" s="69" t="str">
        <f>組合せデータ!E28</f>
        <v>社FCｊｒ</v>
      </c>
      <c r="E13" s="70">
        <v>1</v>
      </c>
      <c r="F13" s="75" t="s">
        <v>166</v>
      </c>
      <c r="G13" s="74">
        <v>1</v>
      </c>
      <c r="H13" s="69" t="str">
        <f>組合せデータ!F28</f>
        <v>Criativa尼崎</v>
      </c>
      <c r="I13" s="72" t="s">
        <v>164</v>
      </c>
      <c r="J13" s="71" t="s">
        <v>220</v>
      </c>
      <c r="K13" s="69" t="str">
        <f>組合せデータ!G28</f>
        <v>小野トレU-10</v>
      </c>
      <c r="L13" s="70">
        <v>1</v>
      </c>
      <c r="M13" s="75" t="s">
        <v>166</v>
      </c>
      <c r="N13" s="74">
        <v>2</v>
      </c>
      <c r="O13" s="69" t="str">
        <f>組合せデータ!H28</f>
        <v>英賀保SC</v>
      </c>
      <c r="P13" s="72" t="s">
        <v>164</v>
      </c>
    </row>
    <row r="14" spans="1:16" ht="36" customHeight="1">
      <c r="A14" s="76">
        <v>8</v>
      </c>
      <c r="B14" s="77">
        <v>0.59027777777777801</v>
      </c>
      <c r="C14" s="71" t="s">
        <v>221</v>
      </c>
      <c r="D14" s="69" t="str">
        <f>組合せデータ!E29</f>
        <v>武庫之荘FC</v>
      </c>
      <c r="E14" s="70">
        <v>3</v>
      </c>
      <c r="F14" s="75" t="s">
        <v>166</v>
      </c>
      <c r="G14" s="74">
        <v>0</v>
      </c>
      <c r="H14" s="69" t="str">
        <f>組合せデータ!F29</f>
        <v>小野FC</v>
      </c>
      <c r="I14" s="72" t="s">
        <v>164</v>
      </c>
      <c r="J14" s="71" t="s">
        <v>221</v>
      </c>
      <c r="K14" s="69" t="str">
        <f>組合せデータ!G29</f>
        <v>但馬SCﾘﾍﾞﾙﾃ</v>
      </c>
      <c r="L14" s="70">
        <v>0</v>
      </c>
      <c r="M14" s="75" t="s">
        <v>166</v>
      </c>
      <c r="N14" s="74">
        <v>4</v>
      </c>
      <c r="O14" s="69" t="str">
        <f>組合せデータ!H29</f>
        <v>旭FCｊｒ　A</v>
      </c>
      <c r="P14" s="72" t="s">
        <v>164</v>
      </c>
    </row>
    <row r="15" spans="1:16" ht="36" customHeight="1">
      <c r="A15" s="76">
        <v>9</v>
      </c>
      <c r="B15" s="77">
        <v>0.61805555555555503</v>
      </c>
      <c r="C15" s="71" t="s">
        <v>220</v>
      </c>
      <c r="D15" s="69" t="str">
        <f>組合せデータ!E30</f>
        <v>社FCｊｒ</v>
      </c>
      <c r="E15" s="70">
        <v>2</v>
      </c>
      <c r="F15" s="75" t="s">
        <v>166</v>
      </c>
      <c r="G15" s="74">
        <v>0</v>
      </c>
      <c r="H15" s="69" t="str">
        <f>組合せデータ!F30</f>
        <v>小野トレU-10</v>
      </c>
      <c r="I15" s="72" t="s">
        <v>164</v>
      </c>
      <c r="J15" s="71" t="s">
        <v>220</v>
      </c>
      <c r="K15" s="69" t="str">
        <f>組合せデータ!G30</f>
        <v>Criativa尼崎</v>
      </c>
      <c r="L15" s="70">
        <v>0</v>
      </c>
      <c r="M15" s="75" t="s">
        <v>166</v>
      </c>
      <c r="N15" s="74">
        <v>0</v>
      </c>
      <c r="O15" s="69" t="str">
        <f>組合せデータ!H30</f>
        <v>英賀保SC</v>
      </c>
      <c r="P15" s="72" t="s">
        <v>164</v>
      </c>
    </row>
    <row r="16" spans="1:16" ht="36" customHeight="1">
      <c r="A16" s="76">
        <v>10</v>
      </c>
      <c r="B16" s="77">
        <v>0.64583333333333304</v>
      </c>
      <c r="C16" s="71" t="s">
        <v>221</v>
      </c>
      <c r="D16" s="69" t="str">
        <f>組合せデータ!E31</f>
        <v>武庫之荘FC</v>
      </c>
      <c r="E16" s="70">
        <v>2</v>
      </c>
      <c r="F16" s="75" t="s">
        <v>166</v>
      </c>
      <c r="G16" s="74">
        <v>3</v>
      </c>
      <c r="H16" s="69" t="str">
        <f>組合せデータ!F31</f>
        <v>但馬SCﾘﾍﾞﾙﾃ</v>
      </c>
      <c r="I16" s="72" t="s">
        <v>164</v>
      </c>
      <c r="J16" s="71" t="s">
        <v>221</v>
      </c>
      <c r="K16" s="69" t="str">
        <f>組合せデータ!G31</f>
        <v>小野FC</v>
      </c>
      <c r="L16" s="70">
        <v>0</v>
      </c>
      <c r="M16" s="75" t="s">
        <v>166</v>
      </c>
      <c r="N16" s="74">
        <v>2</v>
      </c>
      <c r="O16" s="69" t="str">
        <f>組合せデータ!H31</f>
        <v>旭FCｊｒ　A</v>
      </c>
      <c r="P16" s="72" t="s">
        <v>164</v>
      </c>
    </row>
    <row r="17" spans="1:20" ht="36" customHeight="1">
      <c r="A17" s="76">
        <v>11</v>
      </c>
      <c r="B17" s="77">
        <v>0.67361111111111105</v>
      </c>
      <c r="C17" s="73" t="s">
        <v>220</v>
      </c>
      <c r="D17" s="69" t="str">
        <f>組合せデータ!E32</f>
        <v>社FCｊｒ</v>
      </c>
      <c r="E17" s="70">
        <v>2</v>
      </c>
      <c r="F17" s="75" t="s">
        <v>166</v>
      </c>
      <c r="G17" s="74">
        <v>0</v>
      </c>
      <c r="H17" s="69" t="str">
        <f>組合せデータ!F32</f>
        <v>英賀保SC</v>
      </c>
      <c r="I17" s="72" t="s">
        <v>164</v>
      </c>
      <c r="J17" s="73" t="s">
        <v>220</v>
      </c>
      <c r="K17" s="69" t="str">
        <f>組合せデータ!G32</f>
        <v>Criativa尼崎</v>
      </c>
      <c r="L17" s="70">
        <v>4</v>
      </c>
      <c r="M17" s="75" t="s">
        <v>166</v>
      </c>
      <c r="N17" s="74">
        <v>0</v>
      </c>
      <c r="O17" s="69" t="str">
        <f>組合せデータ!H32</f>
        <v>小野トレU-10</v>
      </c>
      <c r="P17" s="72" t="s">
        <v>164</v>
      </c>
    </row>
    <row r="18" spans="1:20" ht="36" customHeight="1">
      <c r="A18" s="76">
        <v>12</v>
      </c>
      <c r="B18" s="77">
        <v>0.70138888888888895</v>
      </c>
      <c r="C18" s="73" t="s">
        <v>221</v>
      </c>
      <c r="D18" s="69" t="str">
        <f>組合せデータ!E33</f>
        <v>武庫之荘FC</v>
      </c>
      <c r="E18" s="70">
        <v>3</v>
      </c>
      <c r="F18" s="75" t="s">
        <v>166</v>
      </c>
      <c r="G18" s="74">
        <v>1</v>
      </c>
      <c r="H18" s="69" t="str">
        <f>組合せデータ!F33</f>
        <v>旭FCｊｒ　A</v>
      </c>
      <c r="I18" s="72" t="s">
        <v>164</v>
      </c>
      <c r="J18" s="73" t="s">
        <v>221</v>
      </c>
      <c r="K18" s="69" t="str">
        <f>組合せデータ!G33</f>
        <v>小野FC</v>
      </c>
      <c r="L18" s="70">
        <v>0</v>
      </c>
      <c r="M18" s="75" t="s">
        <v>166</v>
      </c>
      <c r="N18" s="74">
        <v>5</v>
      </c>
      <c r="O18" s="69" t="str">
        <f>組合せデータ!H33</f>
        <v>但馬SCﾘﾍﾞﾙﾃ</v>
      </c>
      <c r="P18" s="72" t="s">
        <v>164</v>
      </c>
    </row>
    <row r="19" spans="1:20" ht="36" customHeight="1">
      <c r="A19" s="86"/>
      <c r="B19" s="93" t="s">
        <v>174</v>
      </c>
      <c r="C19" s="87"/>
      <c r="D19" s="88"/>
      <c r="E19" s="89"/>
      <c r="F19" s="90"/>
      <c r="G19" s="91"/>
      <c r="H19" s="88"/>
      <c r="I19" s="27"/>
      <c r="J19" s="92"/>
      <c r="K19" s="88"/>
      <c r="L19" s="89"/>
      <c r="M19" s="90"/>
      <c r="N19" s="91"/>
      <c r="O19" s="88"/>
      <c r="P19" s="27"/>
    </row>
    <row r="20" spans="1:20" ht="42.75" customHeight="1">
      <c r="C20" s="185" t="s">
        <v>170</v>
      </c>
      <c r="D20" s="185"/>
      <c r="E20" s="185"/>
      <c r="F20" s="185"/>
      <c r="G20" s="185"/>
      <c r="H20" s="185"/>
      <c r="I20" s="185"/>
      <c r="J20" s="185"/>
      <c r="K20" s="185"/>
      <c r="L20" s="185"/>
      <c r="M20" s="185"/>
      <c r="N20" s="185"/>
      <c r="O20" s="185"/>
    </row>
    <row r="21" spans="1:20" ht="24">
      <c r="B21" s="64" t="s">
        <v>173</v>
      </c>
      <c r="C21" s="65"/>
      <c r="D21" s="65"/>
      <c r="E21" s="65"/>
      <c r="F21" s="65"/>
      <c r="G21" s="65"/>
      <c r="H21" s="65"/>
      <c r="I21" s="65"/>
      <c r="J21" s="65"/>
      <c r="K21" s="65"/>
      <c r="L21" s="65"/>
      <c r="M21" s="66"/>
      <c r="N21" s="66"/>
      <c r="O21" s="67"/>
    </row>
    <row r="22" spans="1:20" ht="11.25" customHeight="1">
      <c r="B22" s="68"/>
      <c r="C22" s="65"/>
      <c r="D22" s="65"/>
      <c r="E22" s="65"/>
      <c r="F22" s="65"/>
      <c r="G22" s="65"/>
      <c r="H22" s="65"/>
      <c r="I22" s="65"/>
      <c r="J22" s="65"/>
      <c r="K22" s="65"/>
      <c r="L22" s="65"/>
      <c r="M22" s="66"/>
      <c r="N22" s="66"/>
      <c r="O22" s="67"/>
    </row>
    <row r="23" spans="1:20" ht="12.75" customHeight="1">
      <c r="B23" s="68"/>
      <c r="C23" s="65"/>
      <c r="D23" s="65"/>
      <c r="E23" s="65"/>
      <c r="F23" s="65"/>
      <c r="G23" s="65"/>
      <c r="H23" s="65"/>
      <c r="I23" s="65"/>
      <c r="J23" s="65"/>
      <c r="K23" s="65"/>
      <c r="L23" s="65"/>
      <c r="M23" s="66"/>
      <c r="N23" s="66"/>
      <c r="O23" s="67"/>
    </row>
    <row r="24" spans="1:20" ht="30" customHeight="1">
      <c r="A24" s="29"/>
      <c r="B24" s="29"/>
      <c r="C24" s="187" t="s">
        <v>159</v>
      </c>
      <c r="D24" s="188"/>
      <c r="E24" s="187"/>
      <c r="F24" s="187"/>
      <c r="G24" s="187"/>
      <c r="H24" s="187"/>
      <c r="I24" s="187"/>
      <c r="J24" s="187" t="s">
        <v>160</v>
      </c>
      <c r="K24" s="187"/>
      <c r="L24" s="187"/>
      <c r="M24" s="187"/>
      <c r="N24" s="187"/>
      <c r="O24" s="187"/>
      <c r="P24" s="187"/>
    </row>
    <row r="25" spans="1:20" ht="30" customHeight="1">
      <c r="A25" s="29"/>
      <c r="B25" s="83" t="s">
        <v>161</v>
      </c>
      <c r="C25" s="83" t="s">
        <v>183</v>
      </c>
      <c r="D25" s="83" t="s">
        <v>165</v>
      </c>
      <c r="E25" s="186" t="s">
        <v>162</v>
      </c>
      <c r="F25" s="186"/>
      <c r="G25" s="186"/>
      <c r="H25" s="83" t="s">
        <v>165</v>
      </c>
      <c r="I25" s="83" t="s">
        <v>163</v>
      </c>
      <c r="J25" s="83" t="s">
        <v>183</v>
      </c>
      <c r="K25" s="83" t="s">
        <v>165</v>
      </c>
      <c r="L25" s="186" t="s">
        <v>162</v>
      </c>
      <c r="M25" s="186"/>
      <c r="N25" s="186"/>
      <c r="O25" s="83" t="s">
        <v>165</v>
      </c>
      <c r="P25" s="83" t="s">
        <v>163</v>
      </c>
    </row>
    <row r="26" spans="1:20" ht="36" customHeight="1">
      <c r="A26" s="76">
        <v>1</v>
      </c>
      <c r="B26" s="77">
        <v>0.39583333333333331</v>
      </c>
      <c r="C26" s="71" t="s">
        <v>222</v>
      </c>
      <c r="D26" s="69" t="str">
        <f>組合せデータ!E34</f>
        <v>三田FC</v>
      </c>
      <c r="E26" s="70">
        <v>3</v>
      </c>
      <c r="F26" s="75" t="s">
        <v>166</v>
      </c>
      <c r="G26" s="74">
        <v>1</v>
      </c>
      <c r="H26" s="69" t="str">
        <f>組合せデータ!F34</f>
        <v>社FCｊｒ</v>
      </c>
      <c r="I26" s="72" t="s">
        <v>164</v>
      </c>
      <c r="J26" s="71" t="s">
        <v>200</v>
      </c>
      <c r="K26" s="69" t="str">
        <f>組合せデータ!G34</f>
        <v>明石FC</v>
      </c>
      <c r="L26" s="70">
        <v>0</v>
      </c>
      <c r="M26" s="75" t="s">
        <v>166</v>
      </c>
      <c r="N26" s="74">
        <v>2</v>
      </c>
      <c r="O26" s="69" t="str">
        <f>組合せデータ!H34</f>
        <v>武庫之荘FC</v>
      </c>
      <c r="P26" s="72" t="s">
        <v>164</v>
      </c>
    </row>
    <row r="27" spans="1:20" ht="36" customHeight="1">
      <c r="A27" s="76">
        <v>2</v>
      </c>
      <c r="B27" s="77">
        <v>0.4236111111111111</v>
      </c>
      <c r="C27" s="71" t="s">
        <v>223</v>
      </c>
      <c r="D27" s="69" t="str">
        <f>組合せデータ!E35</f>
        <v>滝野SC</v>
      </c>
      <c r="E27" s="70">
        <v>0</v>
      </c>
      <c r="F27" s="75" t="s">
        <v>166</v>
      </c>
      <c r="G27" s="74">
        <v>0</v>
      </c>
      <c r="H27" s="69" t="str">
        <f>組合せデータ!F35</f>
        <v>Criativa尼崎</v>
      </c>
      <c r="I27" s="72" t="s">
        <v>164</v>
      </c>
      <c r="J27" s="71" t="s">
        <v>201</v>
      </c>
      <c r="K27" s="69" t="str">
        <f>組合せデータ!G35</f>
        <v>M.SERIO FC</v>
      </c>
      <c r="L27" s="70">
        <v>5</v>
      </c>
      <c r="M27" s="75" t="s">
        <v>166</v>
      </c>
      <c r="N27" s="74">
        <v>0</v>
      </c>
      <c r="O27" s="69" t="str">
        <f>組合せデータ!H35</f>
        <v>小野FC</v>
      </c>
      <c r="P27" s="72" t="s">
        <v>164</v>
      </c>
    </row>
    <row r="28" spans="1:20" ht="36" customHeight="1">
      <c r="A28" s="76">
        <v>3</v>
      </c>
      <c r="B28" s="77">
        <v>0.45138888888888901</v>
      </c>
      <c r="C28" s="71" t="s">
        <v>222</v>
      </c>
      <c r="D28" s="69" t="str">
        <f>組合せデータ!E36</f>
        <v>三田FC</v>
      </c>
      <c r="E28" s="70">
        <v>4</v>
      </c>
      <c r="F28" s="75" t="s">
        <v>166</v>
      </c>
      <c r="G28" s="74">
        <v>0</v>
      </c>
      <c r="H28" s="69" t="str">
        <f>組合せデータ!F36</f>
        <v>明石FC</v>
      </c>
      <c r="I28" s="72" t="s">
        <v>164</v>
      </c>
      <c r="J28" s="71" t="s">
        <v>200</v>
      </c>
      <c r="K28" s="69" t="str">
        <f>組合せデータ!G36</f>
        <v>社FCｊｒ</v>
      </c>
      <c r="L28" s="70">
        <v>0</v>
      </c>
      <c r="M28" s="75" t="s">
        <v>166</v>
      </c>
      <c r="N28" s="74">
        <v>2</v>
      </c>
      <c r="O28" s="69" t="str">
        <f>組合せデータ!H36</f>
        <v>武庫之荘FC</v>
      </c>
      <c r="P28" s="72" t="s">
        <v>164</v>
      </c>
    </row>
    <row r="29" spans="1:20" ht="36" customHeight="1">
      <c r="A29" s="76">
        <v>4</v>
      </c>
      <c r="B29" s="77">
        <v>0.47916666666666702</v>
      </c>
      <c r="C29" s="71" t="s">
        <v>223</v>
      </c>
      <c r="D29" s="69" t="str">
        <f>組合せデータ!E37</f>
        <v>滝野SC</v>
      </c>
      <c r="E29" s="70">
        <v>0</v>
      </c>
      <c r="F29" s="75" t="s">
        <v>166</v>
      </c>
      <c r="G29" s="74">
        <v>3</v>
      </c>
      <c r="H29" s="69" t="str">
        <f>組合せデータ!F37</f>
        <v>M.SERIO FC</v>
      </c>
      <c r="I29" s="72" t="s">
        <v>164</v>
      </c>
      <c r="J29" s="71" t="s">
        <v>201</v>
      </c>
      <c r="K29" s="69" t="str">
        <f>組合せデータ!G37</f>
        <v>Criativa尼崎</v>
      </c>
      <c r="L29" s="70">
        <v>4</v>
      </c>
      <c r="M29" s="75" t="s">
        <v>166</v>
      </c>
      <c r="N29" s="74">
        <v>0</v>
      </c>
      <c r="O29" s="69" t="str">
        <f>組合せデータ!H37</f>
        <v>小野FC</v>
      </c>
      <c r="P29" s="72" t="s">
        <v>164</v>
      </c>
    </row>
    <row r="30" spans="1:20" ht="36" customHeight="1">
      <c r="A30" s="76">
        <v>5</v>
      </c>
      <c r="B30" s="77">
        <v>0.50694444444444398</v>
      </c>
      <c r="C30" s="71" t="s">
        <v>222</v>
      </c>
      <c r="D30" s="69" t="str">
        <f>組合せデータ!E38</f>
        <v>三田FC</v>
      </c>
      <c r="E30" s="70">
        <v>5</v>
      </c>
      <c r="F30" s="75" t="s">
        <v>166</v>
      </c>
      <c r="G30" s="74">
        <v>1</v>
      </c>
      <c r="H30" s="69" t="str">
        <f>組合せデータ!F38</f>
        <v>武庫之荘FC</v>
      </c>
      <c r="I30" s="72" t="s">
        <v>164</v>
      </c>
      <c r="J30" s="71" t="s">
        <v>200</v>
      </c>
      <c r="K30" s="69" t="str">
        <f>組合せデータ!G38</f>
        <v>社FCｊｒ</v>
      </c>
      <c r="L30" s="70">
        <v>2</v>
      </c>
      <c r="M30" s="75" t="s">
        <v>166</v>
      </c>
      <c r="N30" s="74">
        <v>1</v>
      </c>
      <c r="O30" s="69" t="str">
        <f>組合せデータ!H38</f>
        <v>明石FC</v>
      </c>
      <c r="P30" s="72" t="s">
        <v>164</v>
      </c>
    </row>
    <row r="31" spans="1:20" ht="36" customHeight="1">
      <c r="A31" s="76">
        <v>6</v>
      </c>
      <c r="B31" s="77">
        <v>0.53472222222222199</v>
      </c>
      <c r="C31" s="71" t="s">
        <v>223</v>
      </c>
      <c r="D31" s="69" t="str">
        <f>組合せデータ!E39</f>
        <v>滝野SC</v>
      </c>
      <c r="E31" s="70">
        <v>4</v>
      </c>
      <c r="F31" s="75" t="s">
        <v>166</v>
      </c>
      <c r="G31" s="74">
        <v>0</v>
      </c>
      <c r="H31" s="69" t="str">
        <f>組合せデータ!F39</f>
        <v>小野FC</v>
      </c>
      <c r="I31" s="72" t="s">
        <v>164</v>
      </c>
      <c r="J31" s="71" t="s">
        <v>201</v>
      </c>
      <c r="K31" s="69" t="str">
        <f>組合せデータ!G39</f>
        <v>Criativa尼崎</v>
      </c>
      <c r="L31" s="70">
        <v>0</v>
      </c>
      <c r="M31" s="75" t="s">
        <v>166</v>
      </c>
      <c r="N31" s="74">
        <v>1</v>
      </c>
      <c r="O31" s="69" t="str">
        <f>組合せデータ!H39</f>
        <v>M.SERIO FC</v>
      </c>
      <c r="P31" s="72" t="s">
        <v>164</v>
      </c>
      <c r="T31" s="90"/>
    </row>
    <row r="32" spans="1:20" ht="36" customHeight="1">
      <c r="A32" s="76">
        <v>7</v>
      </c>
      <c r="B32" s="77">
        <v>0.5625</v>
      </c>
      <c r="C32" s="71" t="s">
        <v>224</v>
      </c>
      <c r="D32" s="69" t="str">
        <f>組合せデータ!E40</f>
        <v>旭FCｊｒ　B</v>
      </c>
      <c r="E32" s="70">
        <v>0</v>
      </c>
      <c r="F32" s="75" t="s">
        <v>166</v>
      </c>
      <c r="G32" s="74">
        <v>3</v>
      </c>
      <c r="H32" s="69" t="str">
        <f>組合せデータ!F40</f>
        <v>ﾊﾟﾙｾｲﾛ稲美</v>
      </c>
      <c r="I32" s="72" t="s">
        <v>164</v>
      </c>
      <c r="J32" s="71" t="s">
        <v>224</v>
      </c>
      <c r="K32" s="69" t="str">
        <f>組合せデータ!G40</f>
        <v>小野トレU-10</v>
      </c>
      <c r="L32" s="70">
        <v>1</v>
      </c>
      <c r="M32" s="75" t="s">
        <v>166</v>
      </c>
      <c r="N32" s="74">
        <v>2</v>
      </c>
      <c r="O32" s="69" t="str">
        <f>組合せデータ!H40</f>
        <v>但馬SCﾘﾍﾞﾙﾃ</v>
      </c>
      <c r="P32" s="72" t="s">
        <v>164</v>
      </c>
    </row>
    <row r="33" spans="1:16" ht="36" customHeight="1">
      <c r="A33" s="76">
        <v>8</v>
      </c>
      <c r="B33" s="77">
        <v>0.59027777777777801</v>
      </c>
      <c r="C33" s="71" t="s">
        <v>225</v>
      </c>
      <c r="D33" s="69" t="str">
        <f>組合せデータ!E41</f>
        <v>神崎SC</v>
      </c>
      <c r="E33" s="70">
        <v>1</v>
      </c>
      <c r="F33" s="75" t="s">
        <v>166</v>
      </c>
      <c r="G33" s="74">
        <v>2</v>
      </c>
      <c r="H33" s="69" t="str">
        <f>組合せデータ!F41</f>
        <v>英賀保SC</v>
      </c>
      <c r="I33" s="72" t="s">
        <v>164</v>
      </c>
      <c r="J33" s="71" t="s">
        <v>225</v>
      </c>
      <c r="K33" s="69" t="str">
        <f>組合せデータ!G41</f>
        <v>自由が丘SC</v>
      </c>
      <c r="L33" s="70">
        <v>1</v>
      </c>
      <c r="M33" s="75" t="s">
        <v>166</v>
      </c>
      <c r="N33" s="74">
        <v>6</v>
      </c>
      <c r="O33" s="69" t="str">
        <f>組合せデータ!H41</f>
        <v>旭FCｊｒ　A</v>
      </c>
      <c r="P33" s="72" t="s">
        <v>164</v>
      </c>
    </row>
    <row r="34" spans="1:16" ht="36" customHeight="1">
      <c r="A34" s="76">
        <v>9</v>
      </c>
      <c r="B34" s="77">
        <v>0.61805555555555503</v>
      </c>
      <c r="C34" s="71" t="s">
        <v>224</v>
      </c>
      <c r="D34" s="69" t="str">
        <f>組合せデータ!E42</f>
        <v>旭FCｊｒ　B</v>
      </c>
      <c r="E34" s="70">
        <v>2</v>
      </c>
      <c r="F34" s="75" t="s">
        <v>166</v>
      </c>
      <c r="G34" s="74">
        <v>6</v>
      </c>
      <c r="H34" s="69" t="str">
        <f>組合せデータ!F42</f>
        <v>小野トレU-10</v>
      </c>
      <c r="I34" s="72" t="s">
        <v>164</v>
      </c>
      <c r="J34" s="71" t="s">
        <v>224</v>
      </c>
      <c r="K34" s="69" t="str">
        <f>組合せデータ!G42</f>
        <v>ﾊﾟﾙｾｲﾛ稲美</v>
      </c>
      <c r="L34" s="70">
        <v>2</v>
      </c>
      <c r="M34" s="75" t="s">
        <v>166</v>
      </c>
      <c r="N34" s="74">
        <v>2</v>
      </c>
      <c r="O34" s="69" t="str">
        <f>組合せデータ!H42</f>
        <v>但馬SCﾘﾍﾞﾙﾃ</v>
      </c>
      <c r="P34" s="72" t="s">
        <v>164</v>
      </c>
    </row>
    <row r="35" spans="1:16" ht="36" customHeight="1">
      <c r="A35" s="76">
        <v>10</v>
      </c>
      <c r="B35" s="77">
        <v>0.64583333333333304</v>
      </c>
      <c r="C35" s="71" t="s">
        <v>225</v>
      </c>
      <c r="D35" s="69" t="str">
        <f>組合せデータ!E43</f>
        <v>神崎SC</v>
      </c>
      <c r="E35" s="70">
        <v>5</v>
      </c>
      <c r="F35" s="75" t="s">
        <v>166</v>
      </c>
      <c r="G35" s="74">
        <v>2</v>
      </c>
      <c r="H35" s="69" t="str">
        <f>組合せデータ!F43</f>
        <v>自由が丘SC</v>
      </c>
      <c r="I35" s="72" t="s">
        <v>164</v>
      </c>
      <c r="J35" s="71" t="s">
        <v>225</v>
      </c>
      <c r="K35" s="69" t="str">
        <f>組合せデータ!G43</f>
        <v>英賀保SC</v>
      </c>
      <c r="L35" s="70">
        <v>1</v>
      </c>
      <c r="M35" s="75" t="s">
        <v>166</v>
      </c>
      <c r="N35" s="74">
        <v>1</v>
      </c>
      <c r="O35" s="69" t="str">
        <f>組合せデータ!H43</f>
        <v>旭FCｊｒ　A</v>
      </c>
      <c r="P35" s="72" t="s">
        <v>164</v>
      </c>
    </row>
    <row r="36" spans="1:16" ht="36" customHeight="1">
      <c r="A36" s="76">
        <v>11</v>
      </c>
      <c r="B36" s="77">
        <v>0.67361111111111105</v>
      </c>
      <c r="C36" s="73" t="s">
        <v>224</v>
      </c>
      <c r="D36" s="69" t="str">
        <f>組合せデータ!E44</f>
        <v>旭FCｊｒ　B</v>
      </c>
      <c r="E36" s="70">
        <v>1</v>
      </c>
      <c r="F36" s="75" t="s">
        <v>166</v>
      </c>
      <c r="G36" s="74">
        <v>4</v>
      </c>
      <c r="H36" s="69" t="str">
        <f>組合せデータ!F44</f>
        <v>但馬SCﾘﾍﾞﾙﾃ</v>
      </c>
      <c r="I36" s="72" t="s">
        <v>164</v>
      </c>
      <c r="J36" s="73" t="s">
        <v>224</v>
      </c>
      <c r="K36" s="69" t="str">
        <f>組合せデータ!G44</f>
        <v>ﾊﾟﾙｾｲﾛ稲美</v>
      </c>
      <c r="L36" s="70">
        <v>4</v>
      </c>
      <c r="M36" s="75" t="s">
        <v>166</v>
      </c>
      <c r="N36" s="74">
        <v>1</v>
      </c>
      <c r="O36" s="69" t="str">
        <f>組合せデータ!H44</f>
        <v>小野トレU-10</v>
      </c>
      <c r="P36" s="72" t="s">
        <v>164</v>
      </c>
    </row>
    <row r="37" spans="1:16" ht="36" customHeight="1">
      <c r="A37" s="76">
        <v>12</v>
      </c>
      <c r="B37" s="77">
        <v>0.70138888888888895</v>
      </c>
      <c r="C37" s="73" t="s">
        <v>225</v>
      </c>
      <c r="D37" s="69" t="str">
        <f>組合せデータ!E45</f>
        <v>神崎SC</v>
      </c>
      <c r="E37" s="70">
        <v>0</v>
      </c>
      <c r="F37" s="75" t="s">
        <v>166</v>
      </c>
      <c r="G37" s="74">
        <v>3</v>
      </c>
      <c r="H37" s="69" t="str">
        <f>組合せデータ!F45</f>
        <v>旭FCｊｒ　A</v>
      </c>
      <c r="I37" s="72" t="s">
        <v>164</v>
      </c>
      <c r="J37" s="73" t="s">
        <v>225</v>
      </c>
      <c r="K37" s="69" t="str">
        <f>組合せデータ!G45</f>
        <v>英賀保SC</v>
      </c>
      <c r="L37" s="70">
        <v>3</v>
      </c>
      <c r="M37" s="75" t="s">
        <v>166</v>
      </c>
      <c r="N37" s="74">
        <v>0</v>
      </c>
      <c r="O37" s="69" t="str">
        <f>組合せデータ!H45</f>
        <v>自由が丘SC</v>
      </c>
      <c r="P37" s="72" t="s">
        <v>164</v>
      </c>
    </row>
    <row r="38" spans="1:16" ht="24" customHeight="1">
      <c r="B38" s="93" t="s">
        <v>174</v>
      </c>
    </row>
    <row r="39" spans="1:16" ht="42.75" customHeight="1">
      <c r="C39" s="185" t="s">
        <v>178</v>
      </c>
      <c r="D39" s="185"/>
      <c r="E39" s="185"/>
      <c r="F39" s="185"/>
      <c r="G39" s="185"/>
      <c r="H39" s="185"/>
      <c r="I39" s="185"/>
      <c r="J39" s="185"/>
      <c r="K39" s="185"/>
      <c r="L39" s="185"/>
      <c r="M39" s="185"/>
      <c r="N39" s="185"/>
      <c r="O39" s="185"/>
    </row>
    <row r="40" spans="1:16" ht="24">
      <c r="B40" s="64" t="s">
        <v>283</v>
      </c>
      <c r="C40" s="65"/>
      <c r="D40" s="65"/>
      <c r="E40" s="65"/>
      <c r="F40" s="65"/>
      <c r="G40" s="65"/>
      <c r="H40" s="65"/>
      <c r="I40" s="65"/>
      <c r="J40" s="65"/>
      <c r="K40" s="65"/>
      <c r="L40" s="65"/>
      <c r="M40" s="66"/>
      <c r="N40" s="66"/>
      <c r="O40" s="67"/>
    </row>
    <row r="41" spans="1:16" ht="11.25" customHeight="1">
      <c r="B41" s="68"/>
      <c r="C41" s="65"/>
      <c r="D41" s="65"/>
      <c r="E41" s="65"/>
      <c r="F41" s="65"/>
      <c r="G41" s="65"/>
      <c r="H41" s="65"/>
      <c r="I41" s="65"/>
      <c r="J41" s="65"/>
      <c r="K41" s="65"/>
      <c r="L41" s="65"/>
      <c r="M41" s="66"/>
      <c r="N41" s="66"/>
      <c r="O41" s="67"/>
    </row>
    <row r="42" spans="1:16" ht="12.75" customHeight="1">
      <c r="B42" s="68"/>
      <c r="C42" s="65"/>
      <c r="D42" s="65"/>
      <c r="E42" s="65"/>
      <c r="F42" s="65"/>
      <c r="G42" s="65"/>
      <c r="H42" s="65"/>
      <c r="I42" s="65"/>
      <c r="J42" s="65"/>
      <c r="K42" s="65"/>
      <c r="L42" s="65"/>
      <c r="M42" s="66"/>
      <c r="N42" s="66"/>
      <c r="O42" s="67"/>
    </row>
    <row r="43" spans="1:16" ht="30" customHeight="1">
      <c r="A43" s="29"/>
      <c r="B43" s="29"/>
      <c r="C43" s="187" t="s">
        <v>159</v>
      </c>
      <c r="D43" s="188"/>
      <c r="E43" s="187"/>
      <c r="F43" s="187"/>
      <c r="G43" s="187"/>
      <c r="H43" s="187"/>
      <c r="I43" s="187"/>
      <c r="J43" s="187" t="s">
        <v>160</v>
      </c>
      <c r="K43" s="187"/>
      <c r="L43" s="187"/>
      <c r="M43" s="187"/>
      <c r="N43" s="187"/>
      <c r="O43" s="187"/>
      <c r="P43" s="187"/>
    </row>
    <row r="44" spans="1:16" ht="30" customHeight="1">
      <c r="A44" s="29"/>
      <c r="B44" s="83" t="s">
        <v>161</v>
      </c>
      <c r="C44" s="83" t="s">
        <v>183</v>
      </c>
      <c r="D44" s="83" t="s">
        <v>165</v>
      </c>
      <c r="E44" s="186" t="s">
        <v>162</v>
      </c>
      <c r="F44" s="186"/>
      <c r="G44" s="186"/>
      <c r="H44" s="83" t="s">
        <v>165</v>
      </c>
      <c r="I44" s="83" t="s">
        <v>163</v>
      </c>
      <c r="J44" s="83" t="s">
        <v>183</v>
      </c>
      <c r="K44" s="83" t="s">
        <v>165</v>
      </c>
      <c r="L44" s="186" t="s">
        <v>162</v>
      </c>
      <c r="M44" s="186"/>
      <c r="N44" s="186"/>
      <c r="O44" s="83" t="s">
        <v>165</v>
      </c>
      <c r="P44" s="83" t="s">
        <v>163</v>
      </c>
    </row>
    <row r="45" spans="1:16" ht="36" customHeight="1">
      <c r="A45" s="76">
        <v>1</v>
      </c>
      <c r="B45" s="77">
        <v>0.39583333333333331</v>
      </c>
      <c r="C45" s="71" t="s">
        <v>182</v>
      </c>
      <c r="D45" s="69" t="str">
        <f>組合せデータ!E47</f>
        <v>明石FC</v>
      </c>
      <c r="E45" s="70">
        <v>4</v>
      </c>
      <c r="F45" s="75" t="s">
        <v>166</v>
      </c>
      <c r="G45" s="74">
        <v>0</v>
      </c>
      <c r="H45" s="69" t="str">
        <f>組合せデータ!F47</f>
        <v>旭FCｊｒ　B</v>
      </c>
      <c r="I45" s="72" t="s">
        <v>164</v>
      </c>
      <c r="J45" s="71" t="s">
        <v>182</v>
      </c>
      <c r="K45" s="69" t="str">
        <f>組合せデータ!G47</f>
        <v>小野FC</v>
      </c>
      <c r="L45" s="70">
        <v>0</v>
      </c>
      <c r="M45" s="75" t="s">
        <v>166</v>
      </c>
      <c r="N45" s="74">
        <v>6</v>
      </c>
      <c r="O45" s="69" t="str">
        <f>組合せデータ!H47</f>
        <v>旭FCｊr　A</v>
      </c>
      <c r="P45" s="72" t="s">
        <v>164</v>
      </c>
    </row>
    <row r="46" spans="1:16" ht="36" customHeight="1">
      <c r="A46" s="76">
        <v>2</v>
      </c>
      <c r="B46" s="77">
        <v>0.4236111111111111</v>
      </c>
      <c r="C46" s="71" t="s">
        <v>181</v>
      </c>
      <c r="D46" s="69" t="str">
        <f>組合せデータ!E48</f>
        <v>ﾊﾟﾙｾｲﾛ稲美</v>
      </c>
      <c r="E46" s="70">
        <v>1</v>
      </c>
      <c r="F46" s="75" t="s">
        <v>166</v>
      </c>
      <c r="G46" s="74">
        <v>1</v>
      </c>
      <c r="H46" s="69" t="str">
        <f>組合せデータ!F48</f>
        <v>神崎SC</v>
      </c>
      <c r="I46" s="72" t="s">
        <v>164</v>
      </c>
      <c r="J46" s="71" t="s">
        <v>181</v>
      </c>
      <c r="K46" s="69" t="str">
        <f>組合せデータ!G48</f>
        <v>自由が丘SC</v>
      </c>
      <c r="L46" s="70">
        <v>3</v>
      </c>
      <c r="M46" s="75" t="s">
        <v>166</v>
      </c>
      <c r="N46" s="74">
        <v>2</v>
      </c>
      <c r="O46" s="69" t="str">
        <f>組合せデータ!H48</f>
        <v>小野トレ U-10</v>
      </c>
      <c r="P46" s="72" t="s">
        <v>164</v>
      </c>
    </row>
    <row r="47" spans="1:16" ht="36" customHeight="1">
      <c r="A47" s="76">
        <v>3</v>
      </c>
      <c r="B47" s="77">
        <v>0.45138888888888901</v>
      </c>
      <c r="C47" s="71" t="s">
        <v>182</v>
      </c>
      <c r="D47" s="69" t="str">
        <f>組合せデータ!E49</f>
        <v>明石FC</v>
      </c>
      <c r="E47" s="70">
        <v>1</v>
      </c>
      <c r="F47" s="75" t="s">
        <v>166</v>
      </c>
      <c r="G47" s="74">
        <v>3</v>
      </c>
      <c r="H47" s="69" t="str">
        <f>組合せデータ!F49</f>
        <v>小野FC</v>
      </c>
      <c r="I47" s="72" t="s">
        <v>164</v>
      </c>
      <c r="J47" s="71" t="s">
        <v>182</v>
      </c>
      <c r="K47" s="69" t="str">
        <f>組合せデータ!G49</f>
        <v>旭FCｊｒ　B</v>
      </c>
      <c r="L47" s="70">
        <v>0</v>
      </c>
      <c r="M47" s="75" t="s">
        <v>166</v>
      </c>
      <c r="N47" s="74">
        <v>5</v>
      </c>
      <c r="O47" s="69" t="str">
        <f>組合せデータ!H49</f>
        <v>旭FCｊr　A</v>
      </c>
      <c r="P47" s="72" t="s">
        <v>164</v>
      </c>
    </row>
    <row r="48" spans="1:16" ht="36" customHeight="1">
      <c r="A48" s="76">
        <v>4</v>
      </c>
      <c r="B48" s="77">
        <v>0.47916666666666702</v>
      </c>
      <c r="C48" s="71" t="s">
        <v>181</v>
      </c>
      <c r="D48" s="69" t="str">
        <f>組合せデータ!E50</f>
        <v>ﾊﾟﾙｾｲﾛ稲美</v>
      </c>
      <c r="E48" s="70">
        <v>3</v>
      </c>
      <c r="F48" s="75" t="s">
        <v>166</v>
      </c>
      <c r="G48" s="74">
        <v>3</v>
      </c>
      <c r="H48" s="69" t="str">
        <f>組合せデータ!F50</f>
        <v>自由が丘SC</v>
      </c>
      <c r="I48" s="72" t="s">
        <v>164</v>
      </c>
      <c r="J48" s="71" t="s">
        <v>181</v>
      </c>
      <c r="K48" s="69" t="str">
        <f>組合せデータ!G50</f>
        <v>神崎SC</v>
      </c>
      <c r="L48" s="70">
        <v>2</v>
      </c>
      <c r="M48" s="75" t="s">
        <v>166</v>
      </c>
      <c r="N48" s="74">
        <v>0</v>
      </c>
      <c r="O48" s="69" t="str">
        <f>組合せデータ!H50</f>
        <v>小野トレ U-10</v>
      </c>
      <c r="P48" s="72" t="s">
        <v>164</v>
      </c>
    </row>
    <row r="49" spans="1:16" ht="36" customHeight="1">
      <c r="A49" s="76">
        <v>5</v>
      </c>
      <c r="B49" s="77">
        <v>0.50694444444444398</v>
      </c>
      <c r="C49" s="71" t="s">
        <v>182</v>
      </c>
      <c r="D49" s="69" t="str">
        <f>組合せデータ!E51</f>
        <v>明石FC</v>
      </c>
      <c r="E49" s="70">
        <v>1</v>
      </c>
      <c r="F49" s="75" t="s">
        <v>166</v>
      </c>
      <c r="G49" s="74">
        <v>5</v>
      </c>
      <c r="H49" s="69" t="str">
        <f>組合せデータ!F51</f>
        <v>旭FCｊr　A</v>
      </c>
      <c r="I49" s="72" t="s">
        <v>164</v>
      </c>
      <c r="J49" s="71" t="s">
        <v>182</v>
      </c>
      <c r="K49" s="69" t="str">
        <f>組合せデータ!G51</f>
        <v>旭FCｊｒ　B</v>
      </c>
      <c r="L49" s="70">
        <v>2</v>
      </c>
      <c r="M49" s="75" t="s">
        <v>166</v>
      </c>
      <c r="N49" s="74">
        <v>0</v>
      </c>
      <c r="O49" s="69" t="str">
        <f>組合せデータ!H51</f>
        <v>小野FC</v>
      </c>
      <c r="P49" s="72" t="s">
        <v>164</v>
      </c>
    </row>
    <row r="50" spans="1:16" ht="36" customHeight="1">
      <c r="A50" s="76">
        <v>6</v>
      </c>
      <c r="B50" s="77">
        <v>0.53472222222222199</v>
      </c>
      <c r="C50" s="71" t="s">
        <v>181</v>
      </c>
      <c r="D50" s="69" t="str">
        <f>組合せデータ!E52</f>
        <v>ﾊﾟﾙｾｲﾛ稲美</v>
      </c>
      <c r="E50" s="70">
        <v>6</v>
      </c>
      <c r="F50" s="75" t="s">
        <v>166</v>
      </c>
      <c r="G50" s="74">
        <v>0</v>
      </c>
      <c r="H50" s="69" t="str">
        <f>組合せデータ!F52</f>
        <v>小野トレ U-10</v>
      </c>
      <c r="I50" s="72" t="s">
        <v>164</v>
      </c>
      <c r="J50" s="71" t="s">
        <v>181</v>
      </c>
      <c r="K50" s="69" t="str">
        <f>組合せデータ!G52</f>
        <v>神崎SC</v>
      </c>
      <c r="L50" s="70">
        <v>1</v>
      </c>
      <c r="M50" s="75" t="s">
        <v>166</v>
      </c>
      <c r="N50" s="74">
        <v>1</v>
      </c>
      <c r="O50" s="69" t="str">
        <f>組合せデータ!H52</f>
        <v>自由が丘SC</v>
      </c>
      <c r="P50" s="72" t="s">
        <v>164</v>
      </c>
    </row>
    <row r="51" spans="1:16" ht="36" customHeight="1">
      <c r="A51" s="76">
        <v>7</v>
      </c>
      <c r="B51" s="77">
        <v>0.5625</v>
      </c>
      <c r="C51" s="71" t="s">
        <v>180</v>
      </c>
      <c r="D51" s="69" t="str">
        <f>組合せデータ!E53</f>
        <v>英賀保SC</v>
      </c>
      <c r="E51" s="70">
        <v>3</v>
      </c>
      <c r="F51" s="75" t="s">
        <v>166</v>
      </c>
      <c r="G51" s="74">
        <v>1</v>
      </c>
      <c r="H51" s="69" t="str">
        <f>組合せデータ!F53</f>
        <v>社FCｊｒ</v>
      </c>
      <c r="I51" s="72" t="s">
        <v>164</v>
      </c>
      <c r="J51" s="71" t="s">
        <v>180</v>
      </c>
      <c r="K51" s="69" t="str">
        <f>組合せデータ!G53</f>
        <v>Criativa尼崎</v>
      </c>
      <c r="L51" s="70">
        <v>2</v>
      </c>
      <c r="M51" s="75" t="s">
        <v>166</v>
      </c>
      <c r="N51" s="74">
        <v>0</v>
      </c>
      <c r="O51" s="69" t="str">
        <f>組合せデータ!H53</f>
        <v>滝野SC</v>
      </c>
      <c r="P51" s="72" t="s">
        <v>164</v>
      </c>
    </row>
    <row r="52" spans="1:16" ht="36" customHeight="1">
      <c r="A52" s="76">
        <v>8</v>
      </c>
      <c r="B52" s="77">
        <v>0.59027777777777801</v>
      </c>
      <c r="C52" s="71" t="s">
        <v>179</v>
      </c>
      <c r="D52" s="69" t="str">
        <f>組合せデータ!E54</f>
        <v>三田FC</v>
      </c>
      <c r="E52" s="70">
        <v>2</v>
      </c>
      <c r="F52" s="75" t="s">
        <v>166</v>
      </c>
      <c r="G52" s="74">
        <v>2</v>
      </c>
      <c r="H52" s="69" t="str">
        <f>組合せデータ!F54</f>
        <v>M.SERIO FC</v>
      </c>
      <c r="I52" s="72" t="s">
        <v>164</v>
      </c>
      <c r="J52" s="71" t="s">
        <v>179</v>
      </c>
      <c r="K52" s="69" t="str">
        <f>組合せデータ!G54</f>
        <v>旭FCｊｒ　A</v>
      </c>
      <c r="L52" s="70">
        <v>1</v>
      </c>
      <c r="M52" s="75" t="s">
        <v>166</v>
      </c>
      <c r="N52" s="74">
        <v>0</v>
      </c>
      <c r="O52" s="69" t="str">
        <f>組合せデータ!H54</f>
        <v>武庫之荘FC</v>
      </c>
      <c r="P52" s="72" t="s">
        <v>164</v>
      </c>
    </row>
    <row r="53" spans="1:16" ht="36" customHeight="1">
      <c r="A53" s="76">
        <v>9</v>
      </c>
      <c r="B53" s="77">
        <v>0.61805555555555503</v>
      </c>
      <c r="C53" s="71" t="s">
        <v>180</v>
      </c>
      <c r="D53" s="69" t="str">
        <f>組合せデータ!E55</f>
        <v>英賀保SC</v>
      </c>
      <c r="E53" s="70">
        <v>1</v>
      </c>
      <c r="F53" s="75" t="s">
        <v>166</v>
      </c>
      <c r="G53" s="74">
        <v>1</v>
      </c>
      <c r="H53" s="69" t="str">
        <f>組合せデータ!F55</f>
        <v>Criativa尼崎</v>
      </c>
      <c r="I53" s="72" t="s">
        <v>164</v>
      </c>
      <c r="J53" s="71" t="s">
        <v>180</v>
      </c>
      <c r="K53" s="69" t="str">
        <f>組合せデータ!G55</f>
        <v>社FCｊｒ</v>
      </c>
      <c r="L53" s="70">
        <v>0</v>
      </c>
      <c r="M53" s="75" t="s">
        <v>166</v>
      </c>
      <c r="N53" s="74">
        <v>1</v>
      </c>
      <c r="O53" s="69" t="str">
        <f>組合せデータ!H55</f>
        <v>滝野SC</v>
      </c>
      <c r="P53" s="72" t="s">
        <v>164</v>
      </c>
    </row>
    <row r="54" spans="1:16" ht="36" customHeight="1">
      <c r="A54" s="76">
        <v>10</v>
      </c>
      <c r="B54" s="77">
        <v>0.64583333333333304</v>
      </c>
      <c r="C54" s="71" t="s">
        <v>179</v>
      </c>
      <c r="D54" s="69" t="str">
        <f>組合せデータ!E56</f>
        <v>三田FC</v>
      </c>
      <c r="E54" s="70">
        <v>4</v>
      </c>
      <c r="F54" s="75" t="s">
        <v>166</v>
      </c>
      <c r="G54" s="74">
        <v>2</v>
      </c>
      <c r="H54" s="69" t="str">
        <f>組合せデータ!F56</f>
        <v>旭FCｊｒ　A</v>
      </c>
      <c r="I54" s="72" t="s">
        <v>164</v>
      </c>
      <c r="J54" s="71" t="s">
        <v>179</v>
      </c>
      <c r="K54" s="69" t="str">
        <f>組合せデータ!G56</f>
        <v>M.SERIO FC</v>
      </c>
      <c r="L54" s="70">
        <v>1</v>
      </c>
      <c r="M54" s="75" t="s">
        <v>166</v>
      </c>
      <c r="N54" s="74">
        <v>0</v>
      </c>
      <c r="O54" s="69" t="str">
        <f>組合せデータ!H56</f>
        <v>武庫之荘FC</v>
      </c>
      <c r="P54" s="72" t="s">
        <v>164</v>
      </c>
    </row>
    <row r="55" spans="1:16" ht="36" customHeight="1">
      <c r="A55" s="76">
        <v>11</v>
      </c>
      <c r="B55" s="77">
        <v>0.67361111111111105</v>
      </c>
      <c r="C55" s="71" t="s">
        <v>180</v>
      </c>
      <c r="D55" s="69" t="str">
        <f>組合せデータ!E57</f>
        <v>英賀保SC</v>
      </c>
      <c r="E55" s="70">
        <v>0</v>
      </c>
      <c r="F55" s="75" t="s">
        <v>166</v>
      </c>
      <c r="G55" s="74">
        <v>1</v>
      </c>
      <c r="H55" s="69" t="str">
        <f>組合せデータ!F57</f>
        <v>滝野SC</v>
      </c>
      <c r="I55" s="72" t="s">
        <v>164</v>
      </c>
      <c r="J55" s="71" t="s">
        <v>180</v>
      </c>
      <c r="K55" s="69" t="str">
        <f>組合せデータ!G57</f>
        <v>社FCｊｒ</v>
      </c>
      <c r="L55" s="70">
        <v>2</v>
      </c>
      <c r="M55" s="75" t="s">
        <v>166</v>
      </c>
      <c r="N55" s="74">
        <v>3</v>
      </c>
      <c r="O55" s="69" t="str">
        <f>組合せデータ!H57</f>
        <v>Criativa尼崎</v>
      </c>
      <c r="P55" s="72" t="s">
        <v>164</v>
      </c>
    </row>
    <row r="56" spans="1:16" ht="36" customHeight="1">
      <c r="A56" s="76">
        <v>12</v>
      </c>
      <c r="B56" s="77">
        <v>0.70138888888888895</v>
      </c>
      <c r="C56" s="71" t="s">
        <v>179</v>
      </c>
      <c r="D56" s="69" t="str">
        <f>組合せデータ!E58</f>
        <v>三田FC</v>
      </c>
      <c r="E56" s="70">
        <v>4</v>
      </c>
      <c r="F56" s="75" t="s">
        <v>166</v>
      </c>
      <c r="G56" s="74">
        <v>1</v>
      </c>
      <c r="H56" s="69" t="str">
        <f>組合せデータ!F58</f>
        <v>武庫之荘FC</v>
      </c>
      <c r="I56" s="72" t="s">
        <v>164</v>
      </c>
      <c r="J56" s="71" t="s">
        <v>179</v>
      </c>
      <c r="K56" s="69" t="str">
        <f>組合せデータ!G58</f>
        <v>M.SERIO FC</v>
      </c>
      <c r="L56" s="70">
        <v>2</v>
      </c>
      <c r="M56" s="75" t="s">
        <v>166</v>
      </c>
      <c r="N56" s="74">
        <v>2</v>
      </c>
      <c r="O56" s="69" t="str">
        <f>組合せデータ!H58</f>
        <v>旭FCｊｒ　A</v>
      </c>
      <c r="P56" s="72" t="s">
        <v>164</v>
      </c>
    </row>
    <row r="57" spans="1:16" ht="24" customHeight="1">
      <c r="B57" s="93" t="s">
        <v>174</v>
      </c>
    </row>
    <row r="58" spans="1:16" ht="24" customHeight="1"/>
    <row r="59" spans="1:16" ht="24" customHeight="1"/>
    <row r="60" spans="1:16" ht="32.25" customHeight="1"/>
    <row r="61" spans="1:16" ht="32.25" customHeight="1"/>
    <row r="62" spans="1:16" ht="32.25" customHeight="1"/>
    <row r="63" spans="1:16" ht="32.25" customHeight="1"/>
    <row r="64" spans="1:16" ht="32.25" customHeight="1"/>
    <row r="65" ht="32.25" customHeight="1"/>
    <row r="66" ht="32.25" customHeight="1"/>
    <row r="67" ht="32.25" customHeight="1"/>
    <row r="68" ht="32.25" customHeight="1"/>
  </sheetData>
  <mergeCells count="15">
    <mergeCell ref="E44:G44"/>
    <mergeCell ref="L44:N44"/>
    <mergeCell ref="C20:O20"/>
    <mergeCell ref="C39:O39"/>
    <mergeCell ref="C43:I43"/>
    <mergeCell ref="J43:P43"/>
    <mergeCell ref="C24:I24"/>
    <mergeCell ref="J24:P24"/>
    <mergeCell ref="E25:G25"/>
    <mergeCell ref="L25:N25"/>
    <mergeCell ref="C1:O1"/>
    <mergeCell ref="E6:G6"/>
    <mergeCell ref="L6:N6"/>
    <mergeCell ref="J5:P5"/>
    <mergeCell ref="C5:I5"/>
  </mergeCells>
  <phoneticPr fontId="2"/>
  <printOptions horizontalCentered="1" verticalCentered="1"/>
  <pageMargins left="0.19685039370078741" right="0.19685039370078741" top="0" bottom="0" header="0.27559055118110237" footer="0.31496062992125984"/>
  <pageSetup paperSize="9" fitToHeight="0" orientation="landscape" r:id="rId1"/>
  <headerFooter alignWithMargins="0"/>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9"/>
  <sheetViews>
    <sheetView topLeftCell="A16" workbookViewId="0">
      <selection activeCell="B25" sqref="B25:W29"/>
    </sheetView>
  </sheetViews>
  <sheetFormatPr defaultRowHeight="13.5"/>
  <cols>
    <col min="1" max="1" width="1.5" style="3" customWidth="1"/>
    <col min="2" max="2" width="12.625" style="3" customWidth="1"/>
    <col min="3" max="3" width="7.625" style="3" customWidth="1"/>
    <col min="4" max="15" width="4.625" style="3" customWidth="1"/>
    <col min="16" max="23" width="5.625" style="3" customWidth="1"/>
    <col min="24" max="24" width="4" style="3" customWidth="1"/>
    <col min="25" max="16384" width="9" style="3"/>
  </cols>
  <sheetData>
    <row r="2" spans="2:24" ht="24">
      <c r="B2" s="194" t="s">
        <v>207</v>
      </c>
      <c r="C2" s="194"/>
      <c r="D2" s="194"/>
      <c r="E2" s="194"/>
      <c r="F2" s="194"/>
      <c r="G2" s="194"/>
      <c r="H2" s="194"/>
      <c r="I2" s="194"/>
      <c r="J2" s="184"/>
      <c r="K2" s="184"/>
      <c r="L2" s="184"/>
      <c r="M2" s="184"/>
      <c r="N2" s="184"/>
      <c r="O2" s="184"/>
      <c r="P2" s="19"/>
      <c r="Q2" s="19"/>
      <c r="R2" s="19"/>
      <c r="S2" s="19"/>
      <c r="T2" s="19"/>
      <c r="U2" s="19"/>
      <c r="V2" s="19"/>
      <c r="W2" s="19"/>
      <c r="X2" s="20"/>
    </row>
    <row r="3" spans="2:24" ht="24">
      <c r="B3" s="192">
        <v>42056</v>
      </c>
      <c r="C3" s="193"/>
      <c r="D3" s="193"/>
      <c r="E3" s="193"/>
      <c r="F3" s="193"/>
      <c r="G3" s="193"/>
      <c r="H3" s="19"/>
      <c r="I3" s="19"/>
      <c r="J3" s="19"/>
      <c r="K3" s="19"/>
      <c r="L3" s="19"/>
      <c r="M3" s="19"/>
      <c r="N3" s="19"/>
      <c r="O3" s="19"/>
      <c r="P3" s="19"/>
      <c r="Q3" s="19"/>
      <c r="R3" s="19"/>
      <c r="S3" s="19"/>
      <c r="T3" s="19"/>
      <c r="U3" s="19"/>
      <c r="V3" s="19"/>
      <c r="W3" s="19"/>
      <c r="X3" s="20"/>
    </row>
    <row r="4" spans="2:24">
      <c r="B4" s="20"/>
      <c r="C4" s="20"/>
      <c r="D4" s="20"/>
      <c r="E4" s="20"/>
      <c r="F4" s="20"/>
      <c r="G4" s="20"/>
      <c r="H4" s="20"/>
      <c r="I4" s="20"/>
      <c r="J4" s="20"/>
      <c r="K4" s="20"/>
      <c r="L4" s="20"/>
      <c r="M4" s="20"/>
      <c r="N4" s="20"/>
      <c r="O4" s="20"/>
      <c r="P4" s="20"/>
      <c r="Q4" s="20"/>
      <c r="R4" s="20"/>
      <c r="S4" s="20"/>
      <c r="T4" s="20"/>
      <c r="U4" s="20"/>
      <c r="V4" s="20"/>
      <c r="W4" s="20"/>
      <c r="X4" s="20"/>
    </row>
    <row r="5" spans="2:24" ht="30" customHeight="1">
      <c r="B5" s="78" t="s">
        <v>208</v>
      </c>
      <c r="C5" s="62" t="s">
        <v>68</v>
      </c>
      <c r="D5" s="189" t="str">
        <f>B6</f>
        <v>三田FC</v>
      </c>
      <c r="E5" s="190"/>
      <c r="F5" s="191"/>
      <c r="G5" s="189" t="str">
        <f>B7</f>
        <v>滝野SC</v>
      </c>
      <c r="H5" s="190"/>
      <c r="I5" s="191"/>
      <c r="J5" s="189" t="str">
        <f>B8</f>
        <v>旭FCｊｒ　B</v>
      </c>
      <c r="K5" s="190"/>
      <c r="L5" s="191"/>
      <c r="M5" s="189" t="str">
        <f>B9</f>
        <v>神崎SC</v>
      </c>
      <c r="N5" s="190"/>
      <c r="O5" s="191"/>
      <c r="P5" s="61" t="s">
        <v>74</v>
      </c>
      <c r="Q5" s="61" t="s">
        <v>75</v>
      </c>
      <c r="R5" s="106" t="s">
        <v>76</v>
      </c>
      <c r="S5" s="103" t="s">
        <v>69</v>
      </c>
      <c r="T5" s="103" t="s">
        <v>70</v>
      </c>
      <c r="U5" s="57" t="s">
        <v>71</v>
      </c>
      <c r="V5" s="58" t="s">
        <v>72</v>
      </c>
      <c r="W5" s="103" t="s">
        <v>73</v>
      </c>
      <c r="X5" s="21"/>
    </row>
    <row r="6" spans="2:24" ht="30" customHeight="1">
      <c r="B6" s="61" t="str">
        <f>組合せデータ!B3</f>
        <v>三田FC</v>
      </c>
      <c r="C6" s="61" t="str">
        <f>組合せデータ!C3</f>
        <v>丹有</v>
      </c>
      <c r="D6" s="107"/>
      <c r="E6" s="108" t="s">
        <v>206</v>
      </c>
      <c r="F6" s="109"/>
      <c r="G6" s="107">
        <v>2</v>
      </c>
      <c r="H6" s="108" t="s">
        <v>272</v>
      </c>
      <c r="I6" s="109">
        <v>1</v>
      </c>
      <c r="J6" s="107">
        <v>14</v>
      </c>
      <c r="K6" s="108" t="s">
        <v>272</v>
      </c>
      <c r="L6" s="109">
        <v>0</v>
      </c>
      <c r="M6" s="107">
        <v>5</v>
      </c>
      <c r="N6" s="108" t="s">
        <v>272</v>
      </c>
      <c r="O6" s="109">
        <v>1</v>
      </c>
      <c r="P6" s="59">
        <v>3</v>
      </c>
      <c r="Q6" s="59">
        <v>0</v>
      </c>
      <c r="R6" s="59">
        <v>0</v>
      </c>
      <c r="S6" s="59">
        <f>D6+G6+J6+M6</f>
        <v>21</v>
      </c>
      <c r="T6" s="59">
        <f>F6+I6+L6+O6</f>
        <v>2</v>
      </c>
      <c r="U6" s="59">
        <f>S6-T6</f>
        <v>19</v>
      </c>
      <c r="V6" s="59">
        <f>(P6*3)+Q6</f>
        <v>9</v>
      </c>
      <c r="W6" s="59">
        <v>1</v>
      </c>
      <c r="X6" s="22"/>
    </row>
    <row r="7" spans="2:24" ht="30" customHeight="1">
      <c r="B7" s="61" t="str">
        <f>組合せデータ!B4</f>
        <v>滝野SC</v>
      </c>
      <c r="C7" s="61" t="str">
        <f>組合せデータ!C4</f>
        <v>北播</v>
      </c>
      <c r="D7" s="107">
        <v>1</v>
      </c>
      <c r="E7" s="108" t="s">
        <v>274</v>
      </c>
      <c r="F7" s="109">
        <v>2</v>
      </c>
      <c r="G7" s="107"/>
      <c r="H7" s="108" t="s">
        <v>206</v>
      </c>
      <c r="I7" s="109"/>
      <c r="J7" s="107">
        <v>4</v>
      </c>
      <c r="K7" s="108" t="s">
        <v>273</v>
      </c>
      <c r="L7" s="109">
        <v>4</v>
      </c>
      <c r="M7" s="107">
        <v>10</v>
      </c>
      <c r="N7" s="108" t="s">
        <v>272</v>
      </c>
      <c r="O7" s="109">
        <v>1</v>
      </c>
      <c r="P7" s="59">
        <v>1</v>
      </c>
      <c r="Q7" s="59">
        <v>1</v>
      </c>
      <c r="R7" s="59">
        <v>1</v>
      </c>
      <c r="S7" s="59">
        <f>D7+G7+J7+M7</f>
        <v>15</v>
      </c>
      <c r="T7" s="59">
        <f>F7+I7+L7+O7</f>
        <v>7</v>
      </c>
      <c r="U7" s="59">
        <f>S7-T7</f>
        <v>8</v>
      </c>
      <c r="V7" s="59">
        <f>(P7*3)+Q7</f>
        <v>4</v>
      </c>
      <c r="W7" s="59">
        <v>2</v>
      </c>
      <c r="X7" s="22"/>
    </row>
    <row r="8" spans="2:24" s="23" customFormat="1" ht="30" customHeight="1">
      <c r="B8" s="61" t="str">
        <f>組合せデータ!B5</f>
        <v>旭FCｊｒ　B</v>
      </c>
      <c r="C8" s="61" t="str">
        <f>組合せデータ!C5</f>
        <v>北播</v>
      </c>
      <c r="D8" s="107">
        <v>0</v>
      </c>
      <c r="E8" s="108" t="s">
        <v>274</v>
      </c>
      <c r="F8" s="109">
        <v>14</v>
      </c>
      <c r="G8" s="107">
        <v>4</v>
      </c>
      <c r="H8" s="108" t="s">
        <v>273</v>
      </c>
      <c r="I8" s="109">
        <v>4</v>
      </c>
      <c r="J8" s="107"/>
      <c r="K8" s="108" t="s">
        <v>206</v>
      </c>
      <c r="L8" s="109"/>
      <c r="M8" s="107">
        <v>1</v>
      </c>
      <c r="N8" s="108" t="s">
        <v>274</v>
      </c>
      <c r="O8" s="109">
        <v>6</v>
      </c>
      <c r="P8" s="59">
        <v>0</v>
      </c>
      <c r="Q8" s="59">
        <v>1</v>
      </c>
      <c r="R8" s="59">
        <v>2</v>
      </c>
      <c r="S8" s="59">
        <f>D8+G8+J8+M8</f>
        <v>5</v>
      </c>
      <c r="T8" s="59">
        <f>F8+I8+L8+O8</f>
        <v>24</v>
      </c>
      <c r="U8" s="59">
        <f>S8-T8</f>
        <v>-19</v>
      </c>
      <c r="V8" s="59">
        <f>(P8*3)+Q8</f>
        <v>1</v>
      </c>
      <c r="W8" s="59">
        <v>4</v>
      </c>
      <c r="X8" s="24"/>
    </row>
    <row r="9" spans="2:24" ht="30" customHeight="1">
      <c r="B9" s="61" t="str">
        <f>組合せデータ!B6</f>
        <v>神崎SC</v>
      </c>
      <c r="C9" s="61" t="str">
        <f>組合せデータ!C6</f>
        <v>姫路</v>
      </c>
      <c r="D9" s="107">
        <v>1</v>
      </c>
      <c r="E9" s="108" t="s">
        <v>274</v>
      </c>
      <c r="F9" s="109">
        <v>5</v>
      </c>
      <c r="G9" s="107">
        <v>1</v>
      </c>
      <c r="H9" s="108" t="s">
        <v>274</v>
      </c>
      <c r="I9" s="109">
        <v>10</v>
      </c>
      <c r="J9" s="107">
        <v>6</v>
      </c>
      <c r="K9" s="108" t="s">
        <v>272</v>
      </c>
      <c r="L9" s="109">
        <v>1</v>
      </c>
      <c r="M9" s="107"/>
      <c r="N9" s="108" t="s">
        <v>206</v>
      </c>
      <c r="O9" s="109"/>
      <c r="P9" s="110">
        <v>1</v>
      </c>
      <c r="Q9" s="110">
        <v>0</v>
      </c>
      <c r="R9" s="110">
        <v>2</v>
      </c>
      <c r="S9" s="59">
        <f>D9+G9+J9+M9</f>
        <v>8</v>
      </c>
      <c r="T9" s="59">
        <f>F9+I9+L9+O9</f>
        <v>16</v>
      </c>
      <c r="U9" s="59">
        <f>S9-T9</f>
        <v>-8</v>
      </c>
      <c r="V9" s="59">
        <f>(P9*3)+Q9</f>
        <v>3</v>
      </c>
      <c r="W9" s="59">
        <v>3</v>
      </c>
      <c r="X9" s="22"/>
    </row>
    <row r="10" spans="2:24" ht="30" customHeight="1">
      <c r="B10" s="60"/>
      <c r="C10" s="104"/>
      <c r="D10" s="108"/>
      <c r="E10" s="108"/>
      <c r="F10" s="108"/>
      <c r="G10" s="108"/>
      <c r="H10" s="108"/>
      <c r="I10" s="108"/>
      <c r="J10" s="108"/>
      <c r="K10" s="108"/>
      <c r="L10" s="108"/>
      <c r="M10" s="108"/>
      <c r="N10" s="108"/>
      <c r="O10" s="108"/>
      <c r="P10" s="108"/>
      <c r="Q10" s="108"/>
      <c r="R10" s="108"/>
      <c r="S10" s="105"/>
      <c r="T10" s="105"/>
      <c r="U10" s="105"/>
      <c r="V10" s="105"/>
      <c r="W10" s="105"/>
      <c r="X10" s="22"/>
    </row>
    <row r="11" spans="2:24" ht="30" customHeight="1">
      <c r="B11" s="78" t="s">
        <v>209</v>
      </c>
      <c r="C11" s="62" t="s">
        <v>68</v>
      </c>
      <c r="D11" s="189" t="str">
        <f>B12</f>
        <v>明石FC</v>
      </c>
      <c r="E11" s="190"/>
      <c r="F11" s="191"/>
      <c r="G11" s="189" t="str">
        <f>B13</f>
        <v>M.SERIO FC</v>
      </c>
      <c r="H11" s="190"/>
      <c r="I11" s="191"/>
      <c r="J11" s="189" t="str">
        <f>B14</f>
        <v>ﾊﾟﾙｾｲﾛ稲美</v>
      </c>
      <c r="K11" s="190"/>
      <c r="L11" s="191"/>
      <c r="M11" s="189" t="str">
        <f>B15</f>
        <v>自由が丘SC</v>
      </c>
      <c r="N11" s="190"/>
      <c r="O11" s="191"/>
      <c r="P11" s="61" t="s">
        <v>74</v>
      </c>
      <c r="Q11" s="61" t="s">
        <v>75</v>
      </c>
      <c r="R11" s="106" t="s">
        <v>76</v>
      </c>
      <c r="S11" s="103" t="s">
        <v>69</v>
      </c>
      <c r="T11" s="103" t="s">
        <v>70</v>
      </c>
      <c r="U11" s="57" t="s">
        <v>71</v>
      </c>
      <c r="V11" s="58" t="s">
        <v>72</v>
      </c>
      <c r="W11" s="103" t="s">
        <v>73</v>
      </c>
      <c r="X11" s="21"/>
    </row>
    <row r="12" spans="2:24" s="23" customFormat="1" ht="30" customHeight="1">
      <c r="B12" s="61" t="str">
        <f>組合せデータ!B7</f>
        <v>明石FC</v>
      </c>
      <c r="C12" s="61" t="str">
        <f>組合せデータ!C7</f>
        <v>明石</v>
      </c>
      <c r="D12" s="107"/>
      <c r="E12" s="108" t="s">
        <v>206</v>
      </c>
      <c r="F12" s="109"/>
      <c r="G12" s="107">
        <v>1</v>
      </c>
      <c r="H12" s="108" t="s">
        <v>274</v>
      </c>
      <c r="I12" s="109">
        <v>4</v>
      </c>
      <c r="J12" s="107">
        <v>0</v>
      </c>
      <c r="K12" s="108" t="s">
        <v>273</v>
      </c>
      <c r="L12" s="109">
        <v>0</v>
      </c>
      <c r="M12" s="107">
        <v>2</v>
      </c>
      <c r="N12" s="108" t="s">
        <v>273</v>
      </c>
      <c r="O12" s="109">
        <v>2</v>
      </c>
      <c r="P12" s="59">
        <v>0</v>
      </c>
      <c r="Q12" s="59">
        <v>2</v>
      </c>
      <c r="R12" s="59">
        <v>1</v>
      </c>
      <c r="S12" s="59">
        <f>D12+G12+J12+M12</f>
        <v>3</v>
      </c>
      <c r="T12" s="59">
        <f>F12+I12+L12+O12</f>
        <v>6</v>
      </c>
      <c r="U12" s="59">
        <f>S12-T12</f>
        <v>-3</v>
      </c>
      <c r="V12" s="59">
        <f>(P12*3)+Q12</f>
        <v>2</v>
      </c>
      <c r="W12" s="59">
        <v>3</v>
      </c>
      <c r="X12" s="24"/>
    </row>
    <row r="13" spans="2:24" ht="30" customHeight="1">
      <c r="B13" s="61" t="str">
        <f>組合せデータ!B8</f>
        <v>M.SERIO FC</v>
      </c>
      <c r="C13" s="61" t="str">
        <f>組合せデータ!C8</f>
        <v>北播</v>
      </c>
      <c r="D13" s="107">
        <v>4</v>
      </c>
      <c r="E13" s="108" t="s">
        <v>272</v>
      </c>
      <c r="F13" s="109">
        <v>1</v>
      </c>
      <c r="G13" s="107"/>
      <c r="H13" s="108" t="s">
        <v>206</v>
      </c>
      <c r="I13" s="109"/>
      <c r="J13" s="107">
        <v>2</v>
      </c>
      <c r="K13" s="108" t="s">
        <v>272</v>
      </c>
      <c r="L13" s="109">
        <v>0</v>
      </c>
      <c r="M13" s="107">
        <v>2</v>
      </c>
      <c r="N13" s="108" t="s">
        <v>272</v>
      </c>
      <c r="O13" s="109">
        <v>1</v>
      </c>
      <c r="P13" s="59">
        <v>3</v>
      </c>
      <c r="Q13" s="59">
        <v>0</v>
      </c>
      <c r="R13" s="59">
        <v>0</v>
      </c>
      <c r="S13" s="59">
        <f>D13+G13+J13+M13</f>
        <v>8</v>
      </c>
      <c r="T13" s="59">
        <f>F13+I13+L13+O13</f>
        <v>2</v>
      </c>
      <c r="U13" s="59">
        <f>S13-T13</f>
        <v>6</v>
      </c>
      <c r="V13" s="59">
        <f>(P13*3)+Q13</f>
        <v>9</v>
      </c>
      <c r="W13" s="59">
        <v>1</v>
      </c>
      <c r="X13" s="22"/>
    </row>
    <row r="14" spans="2:24" ht="30" customHeight="1">
      <c r="B14" s="61" t="str">
        <f>組合せデータ!B9</f>
        <v>ﾊﾟﾙｾｲﾛ稲美</v>
      </c>
      <c r="C14" s="61" t="str">
        <f>組合せデータ!C9</f>
        <v>東播</v>
      </c>
      <c r="D14" s="107">
        <v>0</v>
      </c>
      <c r="E14" s="108" t="s">
        <v>273</v>
      </c>
      <c r="F14" s="109">
        <v>0</v>
      </c>
      <c r="G14" s="107">
        <v>0</v>
      </c>
      <c r="H14" s="108" t="s">
        <v>274</v>
      </c>
      <c r="I14" s="109">
        <v>2</v>
      </c>
      <c r="J14" s="107"/>
      <c r="K14" s="108" t="s">
        <v>206</v>
      </c>
      <c r="L14" s="109"/>
      <c r="M14" s="107">
        <v>0</v>
      </c>
      <c r="N14" s="108" t="s">
        <v>274</v>
      </c>
      <c r="O14" s="109">
        <v>1</v>
      </c>
      <c r="P14" s="59">
        <v>0</v>
      </c>
      <c r="Q14" s="59">
        <v>1</v>
      </c>
      <c r="R14" s="59">
        <v>2</v>
      </c>
      <c r="S14" s="59">
        <f>D14+G14+J14+M14</f>
        <v>0</v>
      </c>
      <c r="T14" s="59">
        <f>F14+I14+L14+O14</f>
        <v>3</v>
      </c>
      <c r="U14" s="59">
        <f>S14-T14</f>
        <v>-3</v>
      </c>
      <c r="V14" s="59">
        <f>(P14*3)+Q14</f>
        <v>1</v>
      </c>
      <c r="W14" s="59">
        <v>4</v>
      </c>
      <c r="X14" s="22"/>
    </row>
    <row r="15" spans="2:24" ht="30" customHeight="1">
      <c r="B15" s="61" t="str">
        <f>組合せデータ!B10</f>
        <v>自由が丘SC</v>
      </c>
      <c r="C15" s="61" t="str">
        <f>組合せデータ!C10</f>
        <v>北播</v>
      </c>
      <c r="D15" s="107">
        <v>2</v>
      </c>
      <c r="E15" s="108" t="s">
        <v>273</v>
      </c>
      <c r="F15" s="109">
        <v>2</v>
      </c>
      <c r="G15" s="107">
        <v>1</v>
      </c>
      <c r="H15" s="108" t="s">
        <v>274</v>
      </c>
      <c r="I15" s="109">
        <v>2</v>
      </c>
      <c r="J15" s="107">
        <v>1</v>
      </c>
      <c r="K15" s="108" t="s">
        <v>272</v>
      </c>
      <c r="L15" s="109">
        <v>0</v>
      </c>
      <c r="M15" s="107"/>
      <c r="N15" s="108" t="s">
        <v>206</v>
      </c>
      <c r="O15" s="109"/>
      <c r="P15" s="110">
        <v>1</v>
      </c>
      <c r="Q15" s="110">
        <v>1</v>
      </c>
      <c r="R15" s="110">
        <v>1</v>
      </c>
      <c r="S15" s="59">
        <f>D15+G15+J15+M15</f>
        <v>4</v>
      </c>
      <c r="T15" s="59">
        <f>F15+I15+L15+O15</f>
        <v>4</v>
      </c>
      <c r="U15" s="59">
        <f>S15-T15</f>
        <v>0</v>
      </c>
      <c r="V15" s="59">
        <f>(P15*3)+Q15</f>
        <v>4</v>
      </c>
      <c r="W15" s="59">
        <v>2</v>
      </c>
      <c r="X15" s="22"/>
    </row>
    <row r="16" spans="2:24" ht="30" customHeight="1">
      <c r="B16" s="137"/>
      <c r="C16" s="137"/>
      <c r="D16" s="138"/>
      <c r="E16" s="138"/>
      <c r="F16" s="138"/>
      <c r="G16" s="138"/>
      <c r="H16" s="138"/>
      <c r="I16" s="138"/>
      <c r="J16" s="138"/>
      <c r="K16" s="138"/>
      <c r="L16" s="138"/>
      <c r="M16" s="138"/>
      <c r="N16" s="138"/>
      <c r="O16" s="138"/>
      <c r="P16" s="138"/>
      <c r="Q16" s="138"/>
      <c r="R16" s="138"/>
      <c r="S16" s="139"/>
      <c r="T16" s="139"/>
      <c r="U16" s="139"/>
      <c r="V16" s="139"/>
      <c r="W16" s="139"/>
      <c r="X16" s="22"/>
    </row>
    <row r="17" spans="1:26" ht="30" customHeight="1">
      <c r="A17" s="4"/>
      <c r="B17" s="124"/>
      <c r="C17" s="124"/>
      <c r="D17" s="143"/>
      <c r="E17" s="143"/>
      <c r="F17" s="143"/>
      <c r="G17" s="143"/>
      <c r="H17" s="143"/>
      <c r="I17" s="143"/>
      <c r="J17" s="143"/>
      <c r="K17" s="143"/>
      <c r="L17" s="143"/>
      <c r="M17" s="143"/>
      <c r="N17" s="143"/>
      <c r="O17" s="143"/>
      <c r="P17" s="143"/>
      <c r="Q17" s="143"/>
      <c r="R17" s="143"/>
      <c r="S17" s="144"/>
      <c r="T17" s="144"/>
      <c r="U17" s="144"/>
      <c r="V17" s="144"/>
      <c r="W17" s="144"/>
      <c r="X17" s="22"/>
    </row>
    <row r="18" spans="1:26" ht="30" customHeight="1">
      <c r="B18" s="141"/>
      <c r="C18" s="140"/>
      <c r="D18" s="141"/>
      <c r="E18" s="141"/>
      <c r="F18" s="141"/>
      <c r="G18" s="141"/>
      <c r="H18" s="141"/>
      <c r="I18" s="141"/>
      <c r="J18" s="141"/>
      <c r="K18" s="141"/>
      <c r="L18" s="141"/>
      <c r="M18" s="141"/>
      <c r="N18" s="141"/>
      <c r="O18" s="141"/>
      <c r="P18" s="141"/>
      <c r="Q18" s="141"/>
      <c r="R18" s="141"/>
      <c r="S18" s="141"/>
      <c r="T18" s="141"/>
      <c r="U18" s="141"/>
      <c r="V18" s="141"/>
      <c r="W18" s="142"/>
      <c r="X18" s="20"/>
    </row>
    <row r="19" spans="1:26" ht="30" customHeight="1">
      <c r="B19" s="78" t="s">
        <v>210</v>
      </c>
      <c r="C19" s="61" t="str">
        <f>組合せデータ!C10</f>
        <v>北播</v>
      </c>
      <c r="D19" s="189" t="str">
        <f>B20</f>
        <v>社FCｊｒ</v>
      </c>
      <c r="E19" s="190"/>
      <c r="F19" s="191"/>
      <c r="G19" s="189" t="str">
        <f>B21</f>
        <v>Criativa尼崎</v>
      </c>
      <c r="H19" s="190"/>
      <c r="I19" s="191"/>
      <c r="J19" s="189" t="str">
        <f>B22</f>
        <v>小野トレU-10</v>
      </c>
      <c r="K19" s="190"/>
      <c r="L19" s="191"/>
      <c r="M19" s="189" t="str">
        <f>B23</f>
        <v>英賀保SC</v>
      </c>
      <c r="N19" s="190"/>
      <c r="O19" s="191"/>
      <c r="P19" s="61" t="s">
        <v>74</v>
      </c>
      <c r="Q19" s="61" t="s">
        <v>75</v>
      </c>
      <c r="R19" s="106" t="s">
        <v>76</v>
      </c>
      <c r="S19" s="103" t="s">
        <v>69</v>
      </c>
      <c r="T19" s="103" t="s">
        <v>70</v>
      </c>
      <c r="U19" s="57" t="s">
        <v>71</v>
      </c>
      <c r="V19" s="58" t="s">
        <v>72</v>
      </c>
      <c r="W19" s="103" t="s">
        <v>73</v>
      </c>
      <c r="X19" s="21"/>
    </row>
    <row r="20" spans="1:26" ht="30" customHeight="1">
      <c r="B20" s="61" t="str">
        <f>組合せデータ!B11</f>
        <v>社FCｊｒ</v>
      </c>
      <c r="C20" s="61" t="str">
        <f>組合せデータ!C11</f>
        <v>北播</v>
      </c>
      <c r="D20" s="107"/>
      <c r="E20" s="108" t="s">
        <v>206</v>
      </c>
      <c r="F20" s="109"/>
      <c r="G20" s="107">
        <v>1</v>
      </c>
      <c r="H20" s="108" t="s">
        <v>273</v>
      </c>
      <c r="I20" s="109">
        <v>1</v>
      </c>
      <c r="J20" s="107">
        <v>2</v>
      </c>
      <c r="K20" s="108" t="s">
        <v>272</v>
      </c>
      <c r="L20" s="109">
        <v>0</v>
      </c>
      <c r="M20" s="107">
        <v>2</v>
      </c>
      <c r="N20" s="108" t="s">
        <v>272</v>
      </c>
      <c r="O20" s="109">
        <v>0</v>
      </c>
      <c r="P20" s="59">
        <v>2</v>
      </c>
      <c r="Q20" s="59">
        <v>1</v>
      </c>
      <c r="R20" s="59">
        <v>0</v>
      </c>
      <c r="S20" s="59">
        <f>D20+G20+J20+M20</f>
        <v>5</v>
      </c>
      <c r="T20" s="59">
        <f>F20+I20+L20+O20</f>
        <v>1</v>
      </c>
      <c r="U20" s="59">
        <f>S20-T20</f>
        <v>4</v>
      </c>
      <c r="V20" s="59">
        <f>(P20*3)+Q20</f>
        <v>7</v>
      </c>
      <c r="W20" s="59">
        <v>1</v>
      </c>
      <c r="X20" s="22"/>
    </row>
    <row r="21" spans="1:26" ht="30" customHeight="1">
      <c r="B21" s="61" t="str">
        <f>組合せデータ!B12</f>
        <v>Criativa尼崎</v>
      </c>
      <c r="C21" s="61" t="str">
        <f>組合せデータ!C12</f>
        <v>尼崎</v>
      </c>
      <c r="D21" s="107">
        <v>1</v>
      </c>
      <c r="E21" s="108" t="s">
        <v>273</v>
      </c>
      <c r="F21" s="109">
        <v>1</v>
      </c>
      <c r="G21" s="107"/>
      <c r="H21" s="108" t="s">
        <v>206</v>
      </c>
      <c r="I21" s="109"/>
      <c r="J21" s="107">
        <v>4</v>
      </c>
      <c r="K21" s="108" t="s">
        <v>272</v>
      </c>
      <c r="L21" s="109">
        <v>0</v>
      </c>
      <c r="M21" s="107">
        <v>0</v>
      </c>
      <c r="N21" s="108" t="s">
        <v>273</v>
      </c>
      <c r="O21" s="109">
        <v>0</v>
      </c>
      <c r="P21" s="59">
        <v>1</v>
      </c>
      <c r="Q21" s="59">
        <v>2</v>
      </c>
      <c r="R21" s="59">
        <v>0</v>
      </c>
      <c r="S21" s="59">
        <f>D21+G21+J21+M21</f>
        <v>5</v>
      </c>
      <c r="T21" s="59">
        <f>F21+I21+L21+O21</f>
        <v>1</v>
      </c>
      <c r="U21" s="59">
        <f>S21-T21</f>
        <v>4</v>
      </c>
      <c r="V21" s="59">
        <f>(P21*3)+Q21</f>
        <v>5</v>
      </c>
      <c r="W21" s="59">
        <v>2</v>
      </c>
      <c r="X21" s="22"/>
    </row>
    <row r="22" spans="1:26" s="23" customFormat="1" ht="30" customHeight="1">
      <c r="B22" s="61" t="str">
        <f>組合せデータ!B13</f>
        <v>小野トレU-10</v>
      </c>
      <c r="C22" s="61" t="str">
        <f>組合せデータ!C13</f>
        <v>北播</v>
      </c>
      <c r="D22" s="107">
        <v>0</v>
      </c>
      <c r="E22" s="108" t="s">
        <v>274</v>
      </c>
      <c r="F22" s="109">
        <v>2</v>
      </c>
      <c r="G22" s="107">
        <v>0</v>
      </c>
      <c r="H22" s="108" t="s">
        <v>274</v>
      </c>
      <c r="I22" s="109">
        <v>4</v>
      </c>
      <c r="J22" s="107"/>
      <c r="K22" s="108" t="s">
        <v>206</v>
      </c>
      <c r="L22" s="109"/>
      <c r="M22" s="107">
        <v>1</v>
      </c>
      <c r="N22" s="108" t="s">
        <v>274</v>
      </c>
      <c r="O22" s="109">
        <v>2</v>
      </c>
      <c r="P22" s="59">
        <v>0</v>
      </c>
      <c r="Q22" s="59">
        <v>0</v>
      </c>
      <c r="R22" s="59">
        <v>3</v>
      </c>
      <c r="S22" s="59">
        <f>D22+G22+J22+M22</f>
        <v>1</v>
      </c>
      <c r="T22" s="59">
        <f>F22+I22+L22+O22</f>
        <v>8</v>
      </c>
      <c r="U22" s="59">
        <f>S22-T22</f>
        <v>-7</v>
      </c>
      <c r="V22" s="59">
        <f>(P22*3)+Q22</f>
        <v>0</v>
      </c>
      <c r="W22" s="59">
        <v>4</v>
      </c>
      <c r="X22" s="24"/>
    </row>
    <row r="23" spans="1:26" ht="30" customHeight="1">
      <c r="B23" s="61" t="str">
        <f>組合せデータ!B14</f>
        <v>英賀保SC</v>
      </c>
      <c r="C23" s="61" t="str">
        <f>組合せデータ!C14</f>
        <v>姫路</v>
      </c>
      <c r="D23" s="107">
        <v>0</v>
      </c>
      <c r="E23" s="108" t="s">
        <v>274</v>
      </c>
      <c r="F23" s="109">
        <v>2</v>
      </c>
      <c r="G23" s="107">
        <v>0</v>
      </c>
      <c r="H23" s="108" t="s">
        <v>273</v>
      </c>
      <c r="I23" s="109">
        <v>0</v>
      </c>
      <c r="J23" s="107">
        <v>2</v>
      </c>
      <c r="K23" s="108" t="s">
        <v>272</v>
      </c>
      <c r="L23" s="109">
        <v>1</v>
      </c>
      <c r="M23" s="107"/>
      <c r="N23" s="108" t="s">
        <v>206</v>
      </c>
      <c r="O23" s="109"/>
      <c r="P23" s="110">
        <v>1</v>
      </c>
      <c r="Q23" s="110">
        <v>1</v>
      </c>
      <c r="R23" s="110">
        <v>1</v>
      </c>
      <c r="S23" s="59">
        <f>D23+G23+J23+M23</f>
        <v>2</v>
      </c>
      <c r="T23" s="59">
        <f>F23+I23+L23+O23</f>
        <v>3</v>
      </c>
      <c r="U23" s="59">
        <f>S23-T23</f>
        <v>-1</v>
      </c>
      <c r="V23" s="59">
        <f>(P23*3)+Q23</f>
        <v>4</v>
      </c>
      <c r="W23" s="59">
        <v>3</v>
      </c>
      <c r="X23" s="22"/>
    </row>
    <row r="24" spans="1:26" ht="30" customHeight="1">
      <c r="B24" s="60"/>
      <c r="C24" s="104"/>
      <c r="D24" s="108"/>
      <c r="E24" s="108"/>
      <c r="F24" s="108"/>
      <c r="G24" s="108"/>
      <c r="H24" s="108"/>
      <c r="I24" s="108"/>
      <c r="J24" s="108"/>
      <c r="K24" s="108"/>
      <c r="L24" s="108"/>
      <c r="M24" s="108"/>
      <c r="N24" s="108"/>
      <c r="O24" s="108"/>
      <c r="P24" s="108"/>
      <c r="Q24" s="108"/>
      <c r="R24" s="108"/>
      <c r="S24" s="105"/>
      <c r="T24" s="105"/>
      <c r="U24" s="105"/>
      <c r="V24" s="105"/>
      <c r="W24" s="105"/>
      <c r="X24" s="22"/>
    </row>
    <row r="25" spans="1:26" ht="30" customHeight="1">
      <c r="B25" s="78" t="s">
        <v>211</v>
      </c>
      <c r="C25" s="62" t="s">
        <v>68</v>
      </c>
      <c r="D25" s="189" t="str">
        <f>B26</f>
        <v>武庫之荘FC</v>
      </c>
      <c r="E25" s="190"/>
      <c r="F25" s="191"/>
      <c r="G25" s="189" t="str">
        <f>B27</f>
        <v>小野FC</v>
      </c>
      <c r="H25" s="190"/>
      <c r="I25" s="191"/>
      <c r="J25" s="189" t="str">
        <f>B28</f>
        <v>但馬SCﾘﾍﾞﾙﾃ</v>
      </c>
      <c r="K25" s="190"/>
      <c r="L25" s="191"/>
      <c r="M25" s="189" t="str">
        <f>B29</f>
        <v>旭FCｊｒ　A</v>
      </c>
      <c r="N25" s="190"/>
      <c r="O25" s="191"/>
      <c r="P25" s="61" t="s">
        <v>74</v>
      </c>
      <c r="Q25" s="61" t="s">
        <v>75</v>
      </c>
      <c r="R25" s="106" t="s">
        <v>76</v>
      </c>
      <c r="S25" s="103" t="s">
        <v>69</v>
      </c>
      <c r="T25" s="103" t="s">
        <v>70</v>
      </c>
      <c r="U25" s="57" t="s">
        <v>71</v>
      </c>
      <c r="V25" s="58" t="s">
        <v>72</v>
      </c>
      <c r="W25" s="103" t="s">
        <v>73</v>
      </c>
      <c r="X25" s="21"/>
    </row>
    <row r="26" spans="1:26" s="23" customFormat="1" ht="30" customHeight="1">
      <c r="B26" s="61" t="str">
        <f>組合せデータ!B15</f>
        <v>武庫之荘FC</v>
      </c>
      <c r="C26" s="61" t="str">
        <f>組合せデータ!C15</f>
        <v>尼崎</v>
      </c>
      <c r="D26" s="107"/>
      <c r="E26" s="108" t="s">
        <v>206</v>
      </c>
      <c r="F26" s="109"/>
      <c r="G26" s="107">
        <v>3</v>
      </c>
      <c r="H26" s="108" t="s">
        <v>272</v>
      </c>
      <c r="I26" s="109">
        <v>0</v>
      </c>
      <c r="J26" s="107">
        <v>2</v>
      </c>
      <c r="K26" s="108" t="s">
        <v>274</v>
      </c>
      <c r="L26" s="109">
        <v>3</v>
      </c>
      <c r="M26" s="107">
        <v>3</v>
      </c>
      <c r="N26" s="108" t="s">
        <v>272</v>
      </c>
      <c r="O26" s="109">
        <v>1</v>
      </c>
      <c r="P26" s="59">
        <v>2</v>
      </c>
      <c r="Q26" s="59">
        <v>0</v>
      </c>
      <c r="R26" s="59">
        <v>1</v>
      </c>
      <c r="S26" s="59">
        <f>D26+G26+J26+M26</f>
        <v>8</v>
      </c>
      <c r="T26" s="59">
        <f>F26+I26+L26+O26</f>
        <v>4</v>
      </c>
      <c r="U26" s="59">
        <f>S26-T26</f>
        <v>4</v>
      </c>
      <c r="V26" s="59">
        <f>(P26*3)+Q26</f>
        <v>6</v>
      </c>
      <c r="W26" s="59">
        <v>1</v>
      </c>
      <c r="X26" s="24"/>
    </row>
    <row r="27" spans="1:26" ht="30" customHeight="1">
      <c r="B27" s="61" t="str">
        <f>組合せデータ!B16</f>
        <v>小野FC</v>
      </c>
      <c r="C27" s="61" t="str">
        <f>組合せデータ!C16</f>
        <v>北播</v>
      </c>
      <c r="D27" s="107">
        <v>0</v>
      </c>
      <c r="E27" s="108" t="s">
        <v>274</v>
      </c>
      <c r="F27" s="109">
        <v>3</v>
      </c>
      <c r="G27" s="107"/>
      <c r="H27" s="108" t="s">
        <v>206</v>
      </c>
      <c r="I27" s="109"/>
      <c r="J27" s="107">
        <v>0</v>
      </c>
      <c r="K27" s="108" t="s">
        <v>274</v>
      </c>
      <c r="L27" s="109">
        <v>5</v>
      </c>
      <c r="M27" s="107">
        <v>0</v>
      </c>
      <c r="N27" s="108" t="s">
        <v>274</v>
      </c>
      <c r="O27" s="109">
        <v>2</v>
      </c>
      <c r="P27" s="59">
        <v>0</v>
      </c>
      <c r="Q27" s="59">
        <v>0</v>
      </c>
      <c r="R27" s="59">
        <v>3</v>
      </c>
      <c r="S27" s="59">
        <f>D27+G27+J27+M27</f>
        <v>0</v>
      </c>
      <c r="T27" s="59">
        <f>F27+I27+L27+O27</f>
        <v>10</v>
      </c>
      <c r="U27" s="59">
        <f>S27-T27</f>
        <v>-10</v>
      </c>
      <c r="V27" s="59">
        <f>(P27*3)+Q27</f>
        <v>0</v>
      </c>
      <c r="W27" s="59">
        <v>4</v>
      </c>
      <c r="X27" s="22"/>
    </row>
    <row r="28" spans="1:26" ht="30" customHeight="1">
      <c r="B28" s="61" t="str">
        <f>組合せデータ!B17</f>
        <v>但馬SCﾘﾍﾞﾙﾃ</v>
      </c>
      <c r="C28" s="61" t="str">
        <f>組合せデータ!C17</f>
        <v>但馬</v>
      </c>
      <c r="D28" s="107">
        <v>3</v>
      </c>
      <c r="E28" s="108" t="s">
        <v>272</v>
      </c>
      <c r="F28" s="109">
        <v>2</v>
      </c>
      <c r="G28" s="107">
        <v>5</v>
      </c>
      <c r="H28" s="108" t="s">
        <v>272</v>
      </c>
      <c r="I28" s="109">
        <v>0</v>
      </c>
      <c r="J28" s="107"/>
      <c r="K28" s="108" t="s">
        <v>206</v>
      </c>
      <c r="L28" s="109"/>
      <c r="M28" s="107">
        <v>0</v>
      </c>
      <c r="N28" s="108" t="s">
        <v>274</v>
      </c>
      <c r="O28" s="109">
        <v>4</v>
      </c>
      <c r="P28" s="59">
        <v>2</v>
      </c>
      <c r="Q28" s="59">
        <v>0</v>
      </c>
      <c r="R28" s="59">
        <v>1</v>
      </c>
      <c r="S28" s="59">
        <f>D28+G28+J28+M28</f>
        <v>8</v>
      </c>
      <c r="T28" s="59">
        <f>F28+I28+L28+O28</f>
        <v>6</v>
      </c>
      <c r="U28" s="59">
        <f>S28-T28</f>
        <v>2</v>
      </c>
      <c r="V28" s="59">
        <f>(P28*3)+Q28</f>
        <v>6</v>
      </c>
      <c r="W28" s="59">
        <v>3</v>
      </c>
      <c r="X28" s="22"/>
      <c r="Z28" s="124"/>
    </row>
    <row r="29" spans="1:26" ht="30" customHeight="1">
      <c r="B29" s="61" t="str">
        <f>組合せデータ!B18</f>
        <v>旭FCｊｒ　A</v>
      </c>
      <c r="C29" s="61" t="str">
        <f>組合せデータ!C18</f>
        <v>北播</v>
      </c>
      <c r="D29" s="107">
        <v>1</v>
      </c>
      <c r="E29" s="108" t="s">
        <v>274</v>
      </c>
      <c r="F29" s="109">
        <v>3</v>
      </c>
      <c r="G29" s="107">
        <v>2</v>
      </c>
      <c r="H29" s="108" t="s">
        <v>272</v>
      </c>
      <c r="I29" s="109">
        <v>0</v>
      </c>
      <c r="J29" s="107">
        <v>4</v>
      </c>
      <c r="K29" s="108" t="s">
        <v>272</v>
      </c>
      <c r="L29" s="109">
        <v>0</v>
      </c>
      <c r="M29" s="107"/>
      <c r="N29" s="108" t="s">
        <v>206</v>
      </c>
      <c r="O29" s="109"/>
      <c r="P29" s="110">
        <v>2</v>
      </c>
      <c r="Q29" s="110">
        <v>0</v>
      </c>
      <c r="R29" s="110">
        <v>1</v>
      </c>
      <c r="S29" s="59">
        <f>D29+G29+J29+M29</f>
        <v>7</v>
      </c>
      <c r="T29" s="59">
        <f>F29+I29+L29+O29</f>
        <v>3</v>
      </c>
      <c r="U29" s="59">
        <f>S29-T29</f>
        <v>4</v>
      </c>
      <c r="V29" s="59">
        <f>(P29*3)+Q29</f>
        <v>6</v>
      </c>
      <c r="W29" s="59">
        <v>2</v>
      </c>
      <c r="X29" s="22"/>
    </row>
  </sheetData>
  <mergeCells count="18">
    <mergeCell ref="B3:G3"/>
    <mergeCell ref="M5:O5"/>
    <mergeCell ref="B2:O2"/>
    <mergeCell ref="D5:F5"/>
    <mergeCell ref="G5:I5"/>
    <mergeCell ref="J5:L5"/>
    <mergeCell ref="D25:F25"/>
    <mergeCell ref="G25:I25"/>
    <mergeCell ref="J25:L25"/>
    <mergeCell ref="M25:O25"/>
    <mergeCell ref="J11:L11"/>
    <mergeCell ref="M11:O11"/>
    <mergeCell ref="D19:F19"/>
    <mergeCell ref="G19:I19"/>
    <mergeCell ref="J19:L19"/>
    <mergeCell ref="M19:O19"/>
    <mergeCell ref="D11:F11"/>
    <mergeCell ref="G11:I11"/>
  </mergeCells>
  <phoneticPr fontId="2"/>
  <printOptions horizontalCentered="1" verticalCentered="1"/>
  <pageMargins left="0" right="0" top="0" bottom="0" header="0" footer="0"/>
  <pageSetup paperSize="9" scale="82"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29"/>
  <sheetViews>
    <sheetView topLeftCell="A4" workbookViewId="0">
      <selection activeCell="P6" sqref="P6:V9"/>
    </sheetView>
  </sheetViews>
  <sheetFormatPr defaultRowHeight="13.5"/>
  <cols>
    <col min="1" max="1" width="1.5" style="3" customWidth="1"/>
    <col min="2" max="2" width="12.625" style="3" customWidth="1"/>
    <col min="3" max="3" width="7.625" style="3" customWidth="1"/>
    <col min="4" max="15" width="4.625" style="3" customWidth="1"/>
    <col min="16" max="23" width="5.625" style="3" customWidth="1"/>
    <col min="24" max="24" width="4" style="3" customWidth="1"/>
    <col min="25" max="16384" width="9" style="3"/>
  </cols>
  <sheetData>
    <row r="2" spans="2:24" ht="24">
      <c r="B2" s="194" t="s">
        <v>217</v>
      </c>
      <c r="C2" s="194"/>
      <c r="D2" s="194"/>
      <c r="E2" s="194"/>
      <c r="F2" s="194"/>
      <c r="G2" s="194"/>
      <c r="H2" s="194"/>
      <c r="I2" s="194"/>
      <c r="J2" s="184"/>
      <c r="K2" s="184"/>
      <c r="L2" s="184"/>
      <c r="M2" s="184"/>
      <c r="N2" s="184"/>
      <c r="O2" s="184"/>
      <c r="P2" s="19"/>
      <c r="Q2" s="19"/>
      <c r="R2" s="19"/>
      <c r="S2" s="19"/>
      <c r="T2" s="19"/>
      <c r="U2" s="19"/>
      <c r="V2" s="19"/>
      <c r="W2" s="19"/>
      <c r="X2" s="20"/>
    </row>
    <row r="3" spans="2:24" ht="24">
      <c r="B3" s="192">
        <v>42057</v>
      </c>
      <c r="C3" s="193"/>
      <c r="D3" s="193"/>
      <c r="E3" s="193"/>
      <c r="F3" s="193"/>
      <c r="G3" s="193"/>
      <c r="H3" s="19"/>
      <c r="I3" s="19"/>
      <c r="J3" s="19"/>
      <c r="K3" s="19"/>
      <c r="L3" s="19"/>
      <c r="M3" s="19"/>
      <c r="N3" s="19"/>
      <c r="O3" s="19"/>
      <c r="P3" s="19"/>
      <c r="Q3" s="19"/>
      <c r="R3" s="19"/>
      <c r="S3" s="19"/>
      <c r="T3" s="19"/>
      <c r="U3" s="19"/>
      <c r="V3" s="19"/>
      <c r="W3" s="19"/>
      <c r="X3" s="20"/>
    </row>
    <row r="4" spans="2:24">
      <c r="B4" s="20"/>
      <c r="C4" s="20"/>
      <c r="D4" s="20"/>
      <c r="E4" s="20"/>
      <c r="F4" s="20"/>
      <c r="G4" s="20"/>
      <c r="H4" s="20"/>
      <c r="I4" s="20"/>
      <c r="J4" s="20"/>
      <c r="K4" s="20"/>
      <c r="L4" s="20"/>
      <c r="M4" s="20"/>
      <c r="N4" s="20"/>
      <c r="O4" s="20"/>
      <c r="P4" s="20"/>
      <c r="Q4" s="20"/>
      <c r="R4" s="20"/>
      <c r="S4" s="20"/>
      <c r="T4" s="20"/>
      <c r="U4" s="20"/>
      <c r="V4" s="20"/>
      <c r="W4" s="20"/>
      <c r="X4" s="20"/>
    </row>
    <row r="5" spans="2:24" ht="30" customHeight="1">
      <c r="B5" s="78" t="s">
        <v>213</v>
      </c>
      <c r="C5" s="62" t="s">
        <v>68</v>
      </c>
      <c r="D5" s="189" t="str">
        <f>B6</f>
        <v>三田FC</v>
      </c>
      <c r="E5" s="190"/>
      <c r="F5" s="191"/>
      <c r="G5" s="189" t="str">
        <f>B7</f>
        <v>社FCｊｒ</v>
      </c>
      <c r="H5" s="190"/>
      <c r="I5" s="191"/>
      <c r="J5" s="189" t="str">
        <f>B8</f>
        <v>明石FC</v>
      </c>
      <c r="K5" s="190"/>
      <c r="L5" s="191"/>
      <c r="M5" s="189" t="str">
        <f>B9</f>
        <v>武庫之荘FC</v>
      </c>
      <c r="N5" s="190"/>
      <c r="O5" s="191"/>
      <c r="P5" s="61" t="s">
        <v>74</v>
      </c>
      <c r="Q5" s="61" t="s">
        <v>75</v>
      </c>
      <c r="R5" s="106" t="s">
        <v>76</v>
      </c>
      <c r="S5" s="103" t="s">
        <v>69</v>
      </c>
      <c r="T5" s="103" t="s">
        <v>70</v>
      </c>
      <c r="U5" s="57" t="s">
        <v>71</v>
      </c>
      <c r="V5" s="58" t="s">
        <v>72</v>
      </c>
      <c r="W5" s="103" t="s">
        <v>73</v>
      </c>
      <c r="X5" s="21"/>
    </row>
    <row r="6" spans="2:24" ht="30" customHeight="1">
      <c r="B6" s="61" t="str">
        <f>組合せデータ!I3</f>
        <v>三田FC</v>
      </c>
      <c r="C6" s="61" t="str">
        <f>組合せデータ!J3</f>
        <v>丹有</v>
      </c>
      <c r="D6" s="107"/>
      <c r="E6" s="108" t="s">
        <v>212</v>
      </c>
      <c r="F6" s="109"/>
      <c r="G6" s="107">
        <f>ﾀｲﾑｽｹｼﾞｭｰﾙ!E26</f>
        <v>3</v>
      </c>
      <c r="H6" s="108" t="str">
        <f>IF(AND(G6=".",I6="."),"-",IF(AND(G6-I6=10,G6=10),"□",IF(AND(G6-I6=-10,I6=10),"■",IF(G6&gt;I6,"○",IF(G6=I6,"△",IF(G6&lt;I6,"●"))))))</f>
        <v>○</v>
      </c>
      <c r="I6" s="109">
        <f>ﾀｲﾑｽｹｼﾞｭｰﾙ!G26</f>
        <v>1</v>
      </c>
      <c r="J6" s="107">
        <f>ﾀｲﾑｽｹｼﾞｭｰﾙ!E28</f>
        <v>4</v>
      </c>
      <c r="K6" s="108" t="str">
        <f t="shared" ref="K6:K7" si="0">IF(AND(J6=".",L6="."),"-",IF(AND(J6-L6=10,J6=10),"□",IF(AND(J6-L6=-10,L6=10),"■",IF(J6&gt;L6,"○",IF(J6=L6,"△",IF(J6&lt;L6,"●"))))))</f>
        <v>○</v>
      </c>
      <c r="L6" s="109">
        <f>ﾀｲﾑｽｹｼﾞｭｰﾙ!G28</f>
        <v>0</v>
      </c>
      <c r="M6" s="107">
        <f>ﾀｲﾑｽｹｼﾞｭｰﾙ!E30</f>
        <v>5</v>
      </c>
      <c r="N6" s="108" t="str">
        <f t="shared" ref="N6:N8" si="1">IF(AND(M6=".",O6="."),"-",IF(AND(M6-O6=10,M6=10),"□",IF(AND(M6-O6=-10,O6=10),"■",IF(M6&gt;O6,"○",IF(M6=O6,"△",IF(M6&lt;O6,"●"))))))</f>
        <v>○</v>
      </c>
      <c r="O6" s="109">
        <f>ﾀｲﾑｽｹｼﾞｭｰﾙ!G30</f>
        <v>1</v>
      </c>
      <c r="P6" s="59">
        <f>COUNTIFS(D6:O6,"○")</f>
        <v>3</v>
      </c>
      <c r="Q6" s="59">
        <f>COUNTIFS(D6:O6,"△")</f>
        <v>0</v>
      </c>
      <c r="R6" s="59">
        <f>COUNTIFS(D6:O6,"●")</f>
        <v>0</v>
      </c>
      <c r="S6" s="59">
        <f>D6+G6+J6+M6</f>
        <v>12</v>
      </c>
      <c r="T6" s="59">
        <f>F6+I6+L6+O6</f>
        <v>2</v>
      </c>
      <c r="U6" s="59">
        <f>S6-T6</f>
        <v>10</v>
      </c>
      <c r="V6" s="59">
        <f>(P6*3)+Q6</f>
        <v>9</v>
      </c>
      <c r="W6" s="59">
        <v>1</v>
      </c>
      <c r="X6" s="22"/>
    </row>
    <row r="7" spans="2:24" ht="30" customHeight="1">
      <c r="B7" s="61" t="str">
        <f>組合せデータ!I4</f>
        <v>社FCｊｒ</v>
      </c>
      <c r="C7" s="61" t="str">
        <f>組合せデータ!J4</f>
        <v>北播</v>
      </c>
      <c r="D7" s="107">
        <f>I6</f>
        <v>1</v>
      </c>
      <c r="E7" s="108" t="str">
        <f t="shared" ref="E7:E9" si="2">IF(AND(D7=".",F7="."),"-",IF(AND(D7-F7=10,D7=10),"□",IF(AND(D7-F7=-10,F7=10),"■",IF(D7&gt;F7,"○",IF(D7=F7,"△",IF(D7&lt;F7,"●"))))))</f>
        <v>●</v>
      </c>
      <c r="F7" s="109">
        <f>G6</f>
        <v>3</v>
      </c>
      <c r="G7" s="107"/>
      <c r="H7" s="108" t="s">
        <v>212</v>
      </c>
      <c r="I7" s="109"/>
      <c r="J7" s="107">
        <f>ﾀｲﾑｽｹｼﾞｭｰﾙ!L30</f>
        <v>2</v>
      </c>
      <c r="K7" s="108" t="str">
        <f t="shared" si="0"/>
        <v>○</v>
      </c>
      <c r="L7" s="109">
        <f>ﾀｲﾑｽｹｼﾞｭｰﾙ!N30</f>
        <v>1</v>
      </c>
      <c r="M7" s="107">
        <f>ﾀｲﾑｽｹｼﾞｭｰﾙ!L28</f>
        <v>0</v>
      </c>
      <c r="N7" s="108" t="str">
        <f t="shared" si="1"/>
        <v>●</v>
      </c>
      <c r="O7" s="109">
        <f>ﾀｲﾑｽｹｼﾞｭｰﾙ!N28</f>
        <v>2</v>
      </c>
      <c r="P7" s="59">
        <f t="shared" ref="P7:P9" si="3">COUNTIFS(D7:O7,"○")</f>
        <v>1</v>
      </c>
      <c r="Q7" s="59">
        <f t="shared" ref="Q7:Q9" si="4">COUNTIFS(D7:O7,"△")</f>
        <v>0</v>
      </c>
      <c r="R7" s="59">
        <f t="shared" ref="R7:R9" si="5">COUNTIFS(D7:O7,"●")</f>
        <v>2</v>
      </c>
      <c r="S7" s="59">
        <f>D7+G7+J7+M7</f>
        <v>3</v>
      </c>
      <c r="T7" s="59">
        <f t="shared" ref="T7:T9" si="6">F7+I7+L7+O7</f>
        <v>6</v>
      </c>
      <c r="U7" s="59">
        <f t="shared" ref="U7:U9" si="7">S7-T7</f>
        <v>-3</v>
      </c>
      <c r="V7" s="59">
        <f t="shared" ref="V7:V9" si="8">(P7*3)+Q7</f>
        <v>3</v>
      </c>
      <c r="W7" s="59">
        <v>3</v>
      </c>
      <c r="X7" s="22"/>
    </row>
    <row r="8" spans="2:24" s="23" customFormat="1" ht="30" customHeight="1">
      <c r="B8" s="61" t="str">
        <f>組合せデータ!I5</f>
        <v>明石FC</v>
      </c>
      <c r="C8" s="61" t="str">
        <f>組合せデータ!J5</f>
        <v>明石</v>
      </c>
      <c r="D8" s="107">
        <f>L6</f>
        <v>0</v>
      </c>
      <c r="E8" s="108" t="str">
        <f t="shared" si="2"/>
        <v>●</v>
      </c>
      <c r="F8" s="109">
        <f>J6</f>
        <v>4</v>
      </c>
      <c r="G8" s="107">
        <f>L7</f>
        <v>1</v>
      </c>
      <c r="H8" s="108" t="str">
        <f t="shared" ref="H8:H9" si="9">IF(AND(G8=".",I8="."),"-",IF(AND(G8-I8=10,G8=10),"□",IF(AND(G8-I8=-10,I8=10),"■",IF(G8&gt;I8,"○",IF(G8=I8,"△",IF(G8&lt;I8,"●"))))))</f>
        <v>●</v>
      </c>
      <c r="I8" s="109">
        <f>J7</f>
        <v>2</v>
      </c>
      <c r="J8" s="107"/>
      <c r="K8" s="108" t="s">
        <v>212</v>
      </c>
      <c r="L8" s="109"/>
      <c r="M8" s="107">
        <f>ﾀｲﾑｽｹｼﾞｭｰﾙ!L26</f>
        <v>0</v>
      </c>
      <c r="N8" s="108" t="str">
        <f t="shared" si="1"/>
        <v>●</v>
      </c>
      <c r="O8" s="109">
        <f>ﾀｲﾑｽｹｼﾞｭｰﾙ!N26</f>
        <v>2</v>
      </c>
      <c r="P8" s="59">
        <f t="shared" si="3"/>
        <v>0</v>
      </c>
      <c r="Q8" s="59">
        <f t="shared" si="4"/>
        <v>0</v>
      </c>
      <c r="R8" s="59">
        <f t="shared" si="5"/>
        <v>3</v>
      </c>
      <c r="S8" s="59">
        <f>D8+G8+J8+M8</f>
        <v>1</v>
      </c>
      <c r="T8" s="59">
        <f t="shared" si="6"/>
        <v>8</v>
      </c>
      <c r="U8" s="59">
        <f t="shared" si="7"/>
        <v>-7</v>
      </c>
      <c r="V8" s="59">
        <f t="shared" si="8"/>
        <v>0</v>
      </c>
      <c r="W8" s="59">
        <v>4</v>
      </c>
      <c r="X8" s="24"/>
    </row>
    <row r="9" spans="2:24" ht="30" customHeight="1">
      <c r="B9" s="61" t="str">
        <f>組合せデータ!I6</f>
        <v>武庫之荘FC</v>
      </c>
      <c r="C9" s="61" t="str">
        <f>組合せデータ!J6</f>
        <v>尼崎</v>
      </c>
      <c r="D9" s="107">
        <f>O6</f>
        <v>1</v>
      </c>
      <c r="E9" s="108" t="str">
        <f t="shared" si="2"/>
        <v>●</v>
      </c>
      <c r="F9" s="109">
        <f>M6</f>
        <v>5</v>
      </c>
      <c r="G9" s="107">
        <f>O7</f>
        <v>2</v>
      </c>
      <c r="H9" s="108" t="str">
        <f t="shared" si="9"/>
        <v>○</v>
      </c>
      <c r="I9" s="109">
        <f>M7</f>
        <v>0</v>
      </c>
      <c r="J9" s="107">
        <f>O8</f>
        <v>2</v>
      </c>
      <c r="K9" s="108" t="s">
        <v>275</v>
      </c>
      <c r="L9" s="109">
        <f>M8</f>
        <v>0</v>
      </c>
      <c r="M9" s="107"/>
      <c r="N9" s="108" t="s">
        <v>212</v>
      </c>
      <c r="O9" s="109"/>
      <c r="P9" s="59">
        <f t="shared" si="3"/>
        <v>2</v>
      </c>
      <c r="Q9" s="59">
        <f t="shared" si="4"/>
        <v>0</v>
      </c>
      <c r="R9" s="59">
        <f t="shared" si="5"/>
        <v>1</v>
      </c>
      <c r="S9" s="59">
        <f>D9+G9+J9+M9</f>
        <v>5</v>
      </c>
      <c r="T9" s="59">
        <f t="shared" si="6"/>
        <v>5</v>
      </c>
      <c r="U9" s="59">
        <f t="shared" si="7"/>
        <v>0</v>
      </c>
      <c r="V9" s="59">
        <f t="shared" si="8"/>
        <v>6</v>
      </c>
      <c r="W9" s="59">
        <v>2</v>
      </c>
      <c r="X9" s="22"/>
    </row>
    <row r="10" spans="2:24" ht="30" customHeight="1">
      <c r="B10" s="60"/>
      <c r="C10" s="104"/>
      <c r="D10" s="108"/>
      <c r="E10" s="108"/>
      <c r="F10" s="108"/>
      <c r="G10" s="108"/>
      <c r="H10" s="108"/>
      <c r="I10" s="108"/>
      <c r="J10" s="108"/>
      <c r="K10" s="108"/>
      <c r="L10" s="108"/>
      <c r="M10" s="108"/>
      <c r="N10" s="108"/>
      <c r="O10" s="108"/>
      <c r="P10" s="108"/>
      <c r="Q10" s="108"/>
      <c r="R10" s="108"/>
      <c r="S10" s="105"/>
      <c r="T10" s="105"/>
      <c r="U10" s="105"/>
      <c r="V10" s="105"/>
      <c r="W10" s="105"/>
      <c r="X10" s="22"/>
    </row>
    <row r="11" spans="2:24" ht="30" customHeight="1">
      <c r="B11" s="78" t="s">
        <v>214</v>
      </c>
      <c r="C11" s="62" t="s">
        <v>68</v>
      </c>
      <c r="D11" s="189" t="str">
        <f>B12</f>
        <v>滝野SC</v>
      </c>
      <c r="E11" s="190"/>
      <c r="F11" s="191"/>
      <c r="G11" s="189" t="str">
        <f>B13</f>
        <v>Criativa尼崎</v>
      </c>
      <c r="H11" s="190"/>
      <c r="I11" s="191"/>
      <c r="J11" s="189" t="str">
        <f>B14</f>
        <v>M.SERIO FC</v>
      </c>
      <c r="K11" s="190"/>
      <c r="L11" s="191"/>
      <c r="M11" s="189" t="str">
        <f>B15</f>
        <v>小野FC</v>
      </c>
      <c r="N11" s="190"/>
      <c r="O11" s="191"/>
      <c r="P11" s="61" t="s">
        <v>74</v>
      </c>
      <c r="Q11" s="61" t="s">
        <v>75</v>
      </c>
      <c r="R11" s="106" t="s">
        <v>76</v>
      </c>
      <c r="S11" s="103" t="s">
        <v>69</v>
      </c>
      <c r="T11" s="103" t="s">
        <v>70</v>
      </c>
      <c r="U11" s="57" t="s">
        <v>71</v>
      </c>
      <c r="V11" s="58" t="s">
        <v>72</v>
      </c>
      <c r="W11" s="103" t="s">
        <v>73</v>
      </c>
      <c r="X11" s="21"/>
    </row>
    <row r="12" spans="2:24" s="23" customFormat="1" ht="30" customHeight="1">
      <c r="B12" s="61" t="str">
        <f>組合せデータ!I7</f>
        <v>滝野SC</v>
      </c>
      <c r="C12" s="61" t="str">
        <f>組合せデータ!J7</f>
        <v>北播</v>
      </c>
      <c r="D12" s="107"/>
      <c r="E12" s="108" t="s">
        <v>212</v>
      </c>
      <c r="F12" s="109"/>
      <c r="G12" s="107">
        <f>ﾀｲﾑｽｹｼﾞｭｰﾙ!E27</f>
        <v>0</v>
      </c>
      <c r="H12" s="108" t="str">
        <f>IF(AND(G12=".",I12="."),"-",IF(AND(G12-I12=10,G12=10),"□",IF(AND(G12-I12=-10,I12=10),"■",IF(G12&gt;I12,"○",IF(G12=I12,"△",IF(G12&lt;I12,"●"))))))</f>
        <v>△</v>
      </c>
      <c r="I12" s="109">
        <f>ﾀｲﾑｽｹｼﾞｭｰﾙ!G27</f>
        <v>0</v>
      </c>
      <c r="J12" s="107">
        <f>ﾀｲﾑｽｹｼﾞｭｰﾙ!E29</f>
        <v>0</v>
      </c>
      <c r="K12" s="108" t="str">
        <f t="shared" ref="K12:K13" si="10">IF(AND(J12=".",L12="."),"-",IF(AND(J12-L12=10,J12=10),"□",IF(AND(J12-L12=-10,L12=10),"■",IF(J12&gt;L12,"○",IF(J12=L12,"△",IF(J12&lt;L12,"●"))))))</f>
        <v>●</v>
      </c>
      <c r="L12" s="109">
        <f>+ﾀｲﾑｽｹｼﾞｭｰﾙ!G29</f>
        <v>3</v>
      </c>
      <c r="M12" s="107">
        <f>ﾀｲﾑｽｹｼﾞｭｰﾙ!E31</f>
        <v>4</v>
      </c>
      <c r="N12" s="108" t="str">
        <f t="shared" ref="N12:N14" si="11">IF(AND(M12=".",O12="."),"-",IF(AND(M12-O12=10,M12=10),"□",IF(AND(M12-O12=-10,O12=10),"■",IF(M12&gt;O12,"○",IF(M12=O12,"△",IF(M12&lt;O12,"●"))))))</f>
        <v>○</v>
      </c>
      <c r="O12" s="109">
        <f>+ﾀｲﾑｽｹｼﾞｭｰﾙ!G31</f>
        <v>0</v>
      </c>
      <c r="P12" s="59">
        <f t="shared" ref="P12:P15" si="12">COUNTIFS(D12:O12,"○")</f>
        <v>1</v>
      </c>
      <c r="Q12" s="59">
        <f t="shared" ref="Q12:Q15" si="13">COUNTIFS(D12:O12,"△")</f>
        <v>1</v>
      </c>
      <c r="R12" s="59">
        <f t="shared" ref="R12:R15" si="14">COUNTIFS(D12:O12,"●")</f>
        <v>1</v>
      </c>
      <c r="S12" s="59">
        <f t="shared" ref="S12:S15" si="15">D12+G12+J12+M12</f>
        <v>4</v>
      </c>
      <c r="T12" s="59">
        <f t="shared" ref="T12:T15" si="16">F12+I12+L12+O12</f>
        <v>3</v>
      </c>
      <c r="U12" s="59">
        <f t="shared" ref="U12:U15" si="17">S12-T12</f>
        <v>1</v>
      </c>
      <c r="V12" s="59">
        <f t="shared" ref="V12:V15" si="18">(P12*3)+Q12</f>
        <v>4</v>
      </c>
      <c r="W12" s="59">
        <v>3</v>
      </c>
      <c r="X12" s="24"/>
    </row>
    <row r="13" spans="2:24" ht="30" customHeight="1">
      <c r="B13" s="61" t="str">
        <f>組合せデータ!I8</f>
        <v>Criativa尼崎</v>
      </c>
      <c r="C13" s="61" t="str">
        <f>組合せデータ!J8</f>
        <v>尼崎</v>
      </c>
      <c r="D13" s="107">
        <f>+I12</f>
        <v>0</v>
      </c>
      <c r="E13" s="108" t="str">
        <f t="shared" ref="E13:E15" si="19">IF(AND(D13=".",F13="."),"-",IF(AND(D13-F13=10,D13=10),"□",IF(AND(D13-F13=-10,F13=10),"■",IF(D13&gt;F13,"○",IF(D13=F13,"△",IF(D13&lt;F13,"●"))))))</f>
        <v>△</v>
      </c>
      <c r="F13" s="109">
        <f>+G12</f>
        <v>0</v>
      </c>
      <c r="G13" s="107"/>
      <c r="H13" s="108" t="s">
        <v>212</v>
      </c>
      <c r="I13" s="109"/>
      <c r="J13" s="107">
        <f>+ﾀｲﾑｽｹｼﾞｭｰﾙ!L31</f>
        <v>0</v>
      </c>
      <c r="K13" s="108" t="str">
        <f t="shared" si="10"/>
        <v>●</v>
      </c>
      <c r="L13" s="109">
        <f>+ﾀｲﾑｽｹｼﾞｭｰﾙ!N31</f>
        <v>1</v>
      </c>
      <c r="M13" s="107">
        <f>+ﾀｲﾑｽｹｼﾞｭｰﾙ!L29</f>
        <v>4</v>
      </c>
      <c r="N13" s="108" t="str">
        <f t="shared" si="11"/>
        <v>○</v>
      </c>
      <c r="O13" s="109">
        <f>+ﾀｲﾑｽｹｼﾞｭｰﾙ!N29</f>
        <v>0</v>
      </c>
      <c r="P13" s="59">
        <f t="shared" si="12"/>
        <v>1</v>
      </c>
      <c r="Q13" s="59">
        <f t="shared" si="13"/>
        <v>1</v>
      </c>
      <c r="R13" s="59">
        <f t="shared" si="14"/>
        <v>1</v>
      </c>
      <c r="S13" s="59">
        <f t="shared" si="15"/>
        <v>4</v>
      </c>
      <c r="T13" s="59">
        <f t="shared" si="16"/>
        <v>1</v>
      </c>
      <c r="U13" s="59">
        <f t="shared" si="17"/>
        <v>3</v>
      </c>
      <c r="V13" s="59">
        <f t="shared" si="18"/>
        <v>4</v>
      </c>
      <c r="W13" s="59">
        <v>2</v>
      </c>
      <c r="X13" s="22"/>
    </row>
    <row r="14" spans="2:24" ht="30" customHeight="1">
      <c r="B14" s="61" t="str">
        <f>組合せデータ!I9</f>
        <v>M.SERIO FC</v>
      </c>
      <c r="C14" s="61" t="str">
        <f>組合せデータ!J9</f>
        <v>北播</v>
      </c>
      <c r="D14" s="107">
        <f>+L12</f>
        <v>3</v>
      </c>
      <c r="E14" s="108" t="str">
        <f t="shared" si="19"/>
        <v>○</v>
      </c>
      <c r="F14" s="109">
        <f>+J12</f>
        <v>0</v>
      </c>
      <c r="G14" s="107">
        <f>+L13</f>
        <v>1</v>
      </c>
      <c r="H14" s="108" t="str">
        <f t="shared" ref="H14:H15" si="20">IF(AND(G14=".",I14="."),"-",IF(AND(G14-I14=10,G14=10),"□",IF(AND(G14-I14=-10,I14=10),"■",IF(G14&gt;I14,"○",IF(G14=I14,"△",IF(G14&lt;I14,"●"))))))</f>
        <v>○</v>
      </c>
      <c r="I14" s="109">
        <f>+J13</f>
        <v>0</v>
      </c>
      <c r="J14" s="107"/>
      <c r="K14" s="108" t="s">
        <v>212</v>
      </c>
      <c r="L14" s="109"/>
      <c r="M14" s="107">
        <f>ﾀｲﾑｽｹｼﾞｭｰﾙ!L27</f>
        <v>5</v>
      </c>
      <c r="N14" s="108" t="str">
        <f t="shared" si="11"/>
        <v>○</v>
      </c>
      <c r="O14" s="109">
        <f>ﾀｲﾑｽｹｼﾞｭｰﾙ!N27</f>
        <v>0</v>
      </c>
      <c r="P14" s="59">
        <f t="shared" si="12"/>
        <v>3</v>
      </c>
      <c r="Q14" s="59">
        <f t="shared" si="13"/>
        <v>0</v>
      </c>
      <c r="R14" s="59">
        <f t="shared" si="14"/>
        <v>0</v>
      </c>
      <c r="S14" s="59">
        <f t="shared" si="15"/>
        <v>9</v>
      </c>
      <c r="T14" s="59">
        <f t="shared" si="16"/>
        <v>0</v>
      </c>
      <c r="U14" s="59">
        <f t="shared" si="17"/>
        <v>9</v>
      </c>
      <c r="V14" s="59">
        <f t="shared" si="18"/>
        <v>9</v>
      </c>
      <c r="W14" s="59">
        <v>1</v>
      </c>
      <c r="X14" s="22"/>
    </row>
    <row r="15" spans="2:24" ht="30" customHeight="1">
      <c r="B15" s="61" t="str">
        <f>組合せデータ!I10</f>
        <v>小野FC</v>
      </c>
      <c r="C15" s="61" t="str">
        <f>組合せデータ!J10</f>
        <v>北播</v>
      </c>
      <c r="D15" s="107">
        <f>+O12</f>
        <v>0</v>
      </c>
      <c r="E15" s="108" t="str">
        <f t="shared" si="19"/>
        <v>●</v>
      </c>
      <c r="F15" s="109">
        <f>+M12</f>
        <v>4</v>
      </c>
      <c r="G15" s="107">
        <f>+O13</f>
        <v>0</v>
      </c>
      <c r="H15" s="108" t="str">
        <f t="shared" si="20"/>
        <v>●</v>
      </c>
      <c r="I15" s="109">
        <f>+M13</f>
        <v>4</v>
      </c>
      <c r="J15" s="107">
        <f>+O14</f>
        <v>0</v>
      </c>
      <c r="K15" s="108" t="str">
        <f>IF(AND(J15=".",L15="."),"-",IF(AND(J15-L15=10,J15=10),"□",IF(AND(J15-L15=-10,L15=10),"■",IF(J15&gt;L15,"○",IF(J15=L15,"△",IF(J15&lt;L15,"●"))))))</f>
        <v>●</v>
      </c>
      <c r="L15" s="109">
        <f>+M14</f>
        <v>5</v>
      </c>
      <c r="M15" s="107"/>
      <c r="N15" s="108" t="s">
        <v>212</v>
      </c>
      <c r="O15" s="109"/>
      <c r="P15" s="59">
        <f t="shared" si="12"/>
        <v>0</v>
      </c>
      <c r="Q15" s="59">
        <f t="shared" si="13"/>
        <v>0</v>
      </c>
      <c r="R15" s="59">
        <f t="shared" si="14"/>
        <v>3</v>
      </c>
      <c r="S15" s="59">
        <f t="shared" si="15"/>
        <v>0</v>
      </c>
      <c r="T15" s="59">
        <f t="shared" si="16"/>
        <v>13</v>
      </c>
      <c r="U15" s="59">
        <f t="shared" si="17"/>
        <v>-13</v>
      </c>
      <c r="V15" s="59">
        <f t="shared" si="18"/>
        <v>0</v>
      </c>
      <c r="W15" s="59">
        <v>4</v>
      </c>
      <c r="X15" s="22"/>
    </row>
    <row r="16" spans="2:24" ht="30" customHeight="1">
      <c r="B16" s="137"/>
      <c r="C16" s="137"/>
      <c r="D16" s="138"/>
      <c r="E16" s="138"/>
      <c r="F16" s="138"/>
      <c r="G16" s="138"/>
      <c r="H16" s="138"/>
      <c r="I16" s="138"/>
      <c r="J16" s="138"/>
      <c r="K16" s="138"/>
      <c r="L16" s="138"/>
      <c r="M16" s="138"/>
      <c r="N16" s="138"/>
      <c r="O16" s="138"/>
      <c r="P16" s="138"/>
      <c r="Q16" s="138"/>
      <c r="R16" s="138"/>
      <c r="S16" s="139"/>
      <c r="T16" s="139"/>
      <c r="U16" s="139"/>
      <c r="V16" s="139"/>
      <c r="W16" s="139"/>
      <c r="X16" s="22"/>
    </row>
    <row r="17" spans="2:26" ht="30" customHeight="1">
      <c r="B17" s="124"/>
      <c r="C17" s="124"/>
      <c r="D17" s="143"/>
      <c r="E17" s="143"/>
      <c r="F17" s="143"/>
      <c r="G17" s="143"/>
      <c r="H17" s="143"/>
      <c r="I17" s="143"/>
      <c r="J17" s="143"/>
      <c r="K17" s="143"/>
      <c r="L17" s="143"/>
      <c r="M17" s="143"/>
      <c r="N17" s="143"/>
      <c r="O17" s="143"/>
      <c r="P17" s="143"/>
      <c r="Q17" s="143"/>
      <c r="R17" s="143"/>
      <c r="S17" s="144"/>
      <c r="T17" s="144"/>
      <c r="U17" s="144"/>
      <c r="V17" s="144"/>
      <c r="W17" s="144"/>
      <c r="X17" s="22"/>
      <c r="Y17" s="4"/>
    </row>
    <row r="18" spans="2:26" ht="30" customHeight="1">
      <c r="B18" s="141"/>
      <c r="C18" s="140"/>
      <c r="D18" s="141"/>
      <c r="E18" s="141"/>
      <c r="F18" s="141"/>
      <c r="G18" s="141"/>
      <c r="H18" s="141"/>
      <c r="I18" s="141"/>
      <c r="J18" s="141"/>
      <c r="K18" s="141"/>
      <c r="L18" s="141"/>
      <c r="M18" s="141"/>
      <c r="N18" s="141"/>
      <c r="O18" s="141"/>
      <c r="P18" s="141"/>
      <c r="Q18" s="141"/>
      <c r="R18" s="141"/>
      <c r="S18" s="141"/>
      <c r="T18" s="141"/>
      <c r="U18" s="141"/>
      <c r="V18" s="141"/>
      <c r="W18" s="142"/>
      <c r="X18" s="20"/>
    </row>
    <row r="19" spans="2:26" ht="30" customHeight="1">
      <c r="B19" s="78" t="s">
        <v>215</v>
      </c>
      <c r="C19" s="61" t="str">
        <f>組合せデータ!C10</f>
        <v>北播</v>
      </c>
      <c r="D19" s="189" t="str">
        <f>B20</f>
        <v>旭FCｊｒ　B</v>
      </c>
      <c r="E19" s="190"/>
      <c r="F19" s="191"/>
      <c r="G19" s="189" t="str">
        <f>B21</f>
        <v>ﾊﾟﾙｾｲﾛ稲美</v>
      </c>
      <c r="H19" s="190"/>
      <c r="I19" s="191"/>
      <c r="J19" s="189" t="str">
        <f>B22</f>
        <v>小野トレU-10</v>
      </c>
      <c r="K19" s="190"/>
      <c r="L19" s="191"/>
      <c r="M19" s="189" t="str">
        <f>B23</f>
        <v>但馬SCﾘﾍﾞﾙﾃ</v>
      </c>
      <c r="N19" s="190"/>
      <c r="O19" s="191"/>
      <c r="P19" s="61" t="s">
        <v>74</v>
      </c>
      <c r="Q19" s="61" t="s">
        <v>75</v>
      </c>
      <c r="R19" s="106" t="s">
        <v>76</v>
      </c>
      <c r="S19" s="103" t="s">
        <v>69</v>
      </c>
      <c r="T19" s="103" t="s">
        <v>70</v>
      </c>
      <c r="U19" s="57" t="s">
        <v>71</v>
      </c>
      <c r="V19" s="58" t="s">
        <v>72</v>
      </c>
      <c r="W19" s="103" t="s">
        <v>73</v>
      </c>
      <c r="X19" s="21"/>
    </row>
    <row r="20" spans="2:26" ht="30" customHeight="1">
      <c r="B20" s="61" t="str">
        <f>組合せデータ!I11</f>
        <v>旭FCｊｒ　B</v>
      </c>
      <c r="C20" s="61" t="str">
        <f>組合せデータ!J11</f>
        <v>北播</v>
      </c>
      <c r="D20" s="107"/>
      <c r="E20" s="108" t="s">
        <v>212</v>
      </c>
      <c r="F20" s="109"/>
      <c r="G20" s="107">
        <f>+ﾀｲﾑｽｹｼﾞｭｰﾙ!E32</f>
        <v>0</v>
      </c>
      <c r="H20" s="108" t="str">
        <f t="shared" ref="H20" si="21">IF(AND(G20=".",I20="."),"-",IF(AND(G20-I20=10,G20=10),"□",IF(AND(G20-I20=-10,I20=10),"■",IF(G20&gt;I20,"○",IF(G20=I20,"△",IF(G20&lt;I20,"●"))))))</f>
        <v>●</v>
      </c>
      <c r="I20" s="109">
        <f>+ﾀｲﾑｽｹｼﾞｭｰﾙ!G32</f>
        <v>3</v>
      </c>
      <c r="J20" s="107">
        <f>+ﾀｲﾑｽｹｼﾞｭｰﾙ!E34</f>
        <v>2</v>
      </c>
      <c r="K20" s="108" t="str">
        <f t="shared" ref="K20:K21" si="22">IF(AND(J20=".",L20="."),"-",IF(AND(J20-L20=10,J20=10),"□",IF(AND(J20-L20=-10,L20=10),"■",IF(J20&gt;L20,"○",IF(J20=L20,"△",IF(J20&lt;L20,"●"))))))</f>
        <v>●</v>
      </c>
      <c r="L20" s="109">
        <f>+ﾀｲﾑｽｹｼﾞｭｰﾙ!G34</f>
        <v>6</v>
      </c>
      <c r="M20" s="107">
        <f>+ﾀｲﾑｽｹｼﾞｭｰﾙ!E36</f>
        <v>1</v>
      </c>
      <c r="N20" s="108" t="str">
        <f t="shared" ref="N20:N22" si="23">IF(AND(M20=".",O20="."),"-",IF(AND(M20-O20=10,M20=10),"□",IF(AND(M20-O20=-10,O20=10),"■",IF(M20&gt;O20,"○",IF(M20=O20,"△",IF(M20&lt;O20,"●"))))))</f>
        <v>●</v>
      </c>
      <c r="O20" s="109">
        <f>+ﾀｲﾑｽｹｼﾞｭｰﾙ!G36</f>
        <v>4</v>
      </c>
      <c r="P20" s="59">
        <f t="shared" ref="P20:P23" si="24">COUNTIFS(D20:O20,"○")</f>
        <v>0</v>
      </c>
      <c r="Q20" s="59">
        <f t="shared" ref="Q20:Q23" si="25">COUNTIFS(D20:O20,"△")</f>
        <v>0</v>
      </c>
      <c r="R20" s="59">
        <f t="shared" ref="R20:R23" si="26">COUNTIFS(D20:O20,"●")</f>
        <v>3</v>
      </c>
      <c r="S20" s="59">
        <f t="shared" ref="S20:S23" si="27">D20+G20+J20+M20</f>
        <v>3</v>
      </c>
      <c r="T20" s="59">
        <f t="shared" ref="T20:T23" si="28">F20+I20+L20+O20</f>
        <v>13</v>
      </c>
      <c r="U20" s="59">
        <f t="shared" ref="U20:U23" si="29">S20-T20</f>
        <v>-10</v>
      </c>
      <c r="V20" s="59">
        <f t="shared" ref="V20:V23" si="30">(P20*3)+Q20</f>
        <v>0</v>
      </c>
      <c r="W20" s="59">
        <v>4</v>
      </c>
      <c r="X20" s="22"/>
    </row>
    <row r="21" spans="2:26" ht="30" customHeight="1">
      <c r="B21" s="61" t="str">
        <f>組合せデータ!I12</f>
        <v>ﾊﾟﾙｾｲﾛ稲美</v>
      </c>
      <c r="C21" s="61" t="str">
        <f>組合せデータ!J12</f>
        <v>東播</v>
      </c>
      <c r="D21" s="107">
        <f>+I20</f>
        <v>3</v>
      </c>
      <c r="E21" s="108" t="str">
        <f t="shared" ref="E21:E23" si="31">IF(AND(D21=".",F21="."),"-",IF(AND(D21-F21=10,D21=10),"□",IF(AND(D21-F21=-10,F21=10),"■",IF(D21&gt;F21,"○",IF(D21=F21,"△",IF(D21&lt;F21,"●"))))))</f>
        <v>○</v>
      </c>
      <c r="F21" s="109">
        <f>+G20</f>
        <v>0</v>
      </c>
      <c r="G21" s="107"/>
      <c r="H21" s="108" t="s">
        <v>212</v>
      </c>
      <c r="I21" s="109"/>
      <c r="J21" s="107">
        <f>+ﾀｲﾑｽｹｼﾞｭｰﾙ!L36</f>
        <v>4</v>
      </c>
      <c r="K21" s="108" t="str">
        <f t="shared" si="22"/>
        <v>○</v>
      </c>
      <c r="L21" s="109">
        <f>+ﾀｲﾑｽｹｼﾞｭｰﾙ!N36</f>
        <v>1</v>
      </c>
      <c r="M21" s="107">
        <f>+ﾀｲﾑｽｹｼﾞｭｰﾙ!L34</f>
        <v>2</v>
      </c>
      <c r="N21" s="108" t="str">
        <f t="shared" si="23"/>
        <v>△</v>
      </c>
      <c r="O21" s="109">
        <f>+ﾀｲﾑｽｹｼﾞｭｰﾙ!N34</f>
        <v>2</v>
      </c>
      <c r="P21" s="59">
        <f t="shared" si="24"/>
        <v>2</v>
      </c>
      <c r="Q21" s="59">
        <f t="shared" si="25"/>
        <v>1</v>
      </c>
      <c r="R21" s="59">
        <f t="shared" si="26"/>
        <v>0</v>
      </c>
      <c r="S21" s="59">
        <f t="shared" si="27"/>
        <v>9</v>
      </c>
      <c r="T21" s="59">
        <f t="shared" si="28"/>
        <v>3</v>
      </c>
      <c r="U21" s="59">
        <f t="shared" si="29"/>
        <v>6</v>
      </c>
      <c r="V21" s="59">
        <f t="shared" si="30"/>
        <v>7</v>
      </c>
      <c r="W21" s="59">
        <v>1</v>
      </c>
      <c r="X21" s="22"/>
    </row>
    <row r="22" spans="2:26" s="23" customFormat="1" ht="30" customHeight="1">
      <c r="B22" s="61" t="str">
        <f>組合せデータ!I13</f>
        <v>小野トレU-10</v>
      </c>
      <c r="C22" s="61" t="str">
        <f>組合せデータ!J13</f>
        <v>北播</v>
      </c>
      <c r="D22" s="107">
        <f>+L20</f>
        <v>6</v>
      </c>
      <c r="E22" s="108" t="str">
        <f t="shared" si="31"/>
        <v>○</v>
      </c>
      <c r="F22" s="109">
        <f>+J20</f>
        <v>2</v>
      </c>
      <c r="G22" s="107">
        <f>+L21</f>
        <v>1</v>
      </c>
      <c r="H22" s="108" t="str">
        <f t="shared" ref="H22:H23" si="32">IF(AND(G22=".",I22="."),"-",IF(AND(G22-I22=10,G22=10),"□",IF(AND(G22-I22=-10,I22=10),"■",IF(G22&gt;I22,"○",IF(G22=I22,"△",IF(G22&lt;I22,"●"))))))</f>
        <v>●</v>
      </c>
      <c r="I22" s="109">
        <f>+J21</f>
        <v>4</v>
      </c>
      <c r="J22" s="107"/>
      <c r="K22" s="108" t="s">
        <v>212</v>
      </c>
      <c r="L22" s="109"/>
      <c r="M22" s="107">
        <f>+ﾀｲﾑｽｹｼﾞｭｰﾙ!L32</f>
        <v>1</v>
      </c>
      <c r="N22" s="108" t="str">
        <f t="shared" si="23"/>
        <v>●</v>
      </c>
      <c r="O22" s="109">
        <f>+ﾀｲﾑｽｹｼﾞｭｰﾙ!N32</f>
        <v>2</v>
      </c>
      <c r="P22" s="59">
        <f t="shared" si="24"/>
        <v>1</v>
      </c>
      <c r="Q22" s="59">
        <f t="shared" si="25"/>
        <v>0</v>
      </c>
      <c r="R22" s="59">
        <f t="shared" si="26"/>
        <v>2</v>
      </c>
      <c r="S22" s="59">
        <f t="shared" si="27"/>
        <v>8</v>
      </c>
      <c r="T22" s="59">
        <f t="shared" si="28"/>
        <v>8</v>
      </c>
      <c r="U22" s="59">
        <f t="shared" si="29"/>
        <v>0</v>
      </c>
      <c r="V22" s="59">
        <f t="shared" si="30"/>
        <v>3</v>
      </c>
      <c r="W22" s="59">
        <v>3</v>
      </c>
      <c r="X22" s="24"/>
    </row>
    <row r="23" spans="2:26" ht="30" customHeight="1">
      <c r="B23" s="61" t="str">
        <f>組合せデータ!I14</f>
        <v>但馬SCﾘﾍﾞﾙﾃ</v>
      </c>
      <c r="C23" s="61" t="str">
        <f>組合せデータ!J14</f>
        <v>但馬</v>
      </c>
      <c r="D23" s="107">
        <f>+O20</f>
        <v>4</v>
      </c>
      <c r="E23" s="108" t="str">
        <f t="shared" si="31"/>
        <v>○</v>
      </c>
      <c r="F23" s="109">
        <f>+M20</f>
        <v>1</v>
      </c>
      <c r="G23" s="107">
        <f>+O21</f>
        <v>2</v>
      </c>
      <c r="H23" s="108" t="str">
        <f t="shared" si="32"/>
        <v>△</v>
      </c>
      <c r="I23" s="109">
        <f>+M21</f>
        <v>2</v>
      </c>
      <c r="J23" s="107">
        <f>+O22</f>
        <v>2</v>
      </c>
      <c r="K23" s="108" t="str">
        <f t="shared" ref="K23" si="33">IF(AND(J23=".",L23="."),"-",IF(AND(J23-L23=10,J23=10),"□",IF(AND(J23-L23=-10,L23=10),"■",IF(J23&gt;L23,"○",IF(J23=L23,"△",IF(J23&lt;L23,"●"))))))</f>
        <v>○</v>
      </c>
      <c r="L23" s="109">
        <f>+M22</f>
        <v>1</v>
      </c>
      <c r="M23" s="107"/>
      <c r="N23" s="108" t="s">
        <v>212</v>
      </c>
      <c r="O23" s="109"/>
      <c r="P23" s="59">
        <f t="shared" si="24"/>
        <v>2</v>
      </c>
      <c r="Q23" s="59">
        <f t="shared" si="25"/>
        <v>1</v>
      </c>
      <c r="R23" s="59">
        <f t="shared" si="26"/>
        <v>0</v>
      </c>
      <c r="S23" s="59">
        <f t="shared" si="27"/>
        <v>8</v>
      </c>
      <c r="T23" s="59">
        <f t="shared" si="28"/>
        <v>4</v>
      </c>
      <c r="U23" s="59">
        <f t="shared" si="29"/>
        <v>4</v>
      </c>
      <c r="V23" s="59">
        <f t="shared" si="30"/>
        <v>7</v>
      </c>
      <c r="W23" s="59">
        <v>2</v>
      </c>
      <c r="X23" s="22"/>
    </row>
    <row r="24" spans="2:26" ht="30" customHeight="1">
      <c r="B24" s="60"/>
      <c r="C24" s="104"/>
      <c r="D24" s="108"/>
      <c r="E24" s="108"/>
      <c r="F24" s="108"/>
      <c r="G24" s="108"/>
      <c r="H24" s="108"/>
      <c r="I24" s="108"/>
      <c r="J24" s="108"/>
      <c r="K24" s="108"/>
      <c r="L24" s="108"/>
      <c r="M24" s="108"/>
      <c r="N24" s="108"/>
      <c r="O24" s="108"/>
      <c r="P24" s="108"/>
      <c r="Q24" s="108"/>
      <c r="R24" s="108"/>
      <c r="S24" s="105"/>
      <c r="T24" s="105"/>
      <c r="U24" s="105"/>
      <c r="V24" s="105"/>
      <c r="W24" s="105"/>
      <c r="X24" s="22"/>
    </row>
    <row r="25" spans="2:26" ht="30" customHeight="1">
      <c r="B25" s="78" t="s">
        <v>216</v>
      </c>
      <c r="C25" s="62" t="s">
        <v>68</v>
      </c>
      <c r="D25" s="189" t="str">
        <f>B26</f>
        <v>神崎SC</v>
      </c>
      <c r="E25" s="190"/>
      <c r="F25" s="191"/>
      <c r="G25" s="189" t="str">
        <f>B27</f>
        <v>英賀保SC</v>
      </c>
      <c r="H25" s="190"/>
      <c r="I25" s="191"/>
      <c r="J25" s="189" t="str">
        <f>B28</f>
        <v>自由が丘SC</v>
      </c>
      <c r="K25" s="190"/>
      <c r="L25" s="191"/>
      <c r="M25" s="189" t="str">
        <f>B29</f>
        <v>旭FCｊｒ　A</v>
      </c>
      <c r="N25" s="190"/>
      <c r="O25" s="191"/>
      <c r="P25" s="61" t="s">
        <v>74</v>
      </c>
      <c r="Q25" s="61" t="s">
        <v>75</v>
      </c>
      <c r="R25" s="106" t="s">
        <v>76</v>
      </c>
      <c r="S25" s="103" t="s">
        <v>69</v>
      </c>
      <c r="T25" s="103" t="s">
        <v>70</v>
      </c>
      <c r="U25" s="57" t="s">
        <v>71</v>
      </c>
      <c r="V25" s="58" t="s">
        <v>72</v>
      </c>
      <c r="W25" s="103" t="s">
        <v>73</v>
      </c>
      <c r="X25" s="21"/>
    </row>
    <row r="26" spans="2:26" s="23" customFormat="1" ht="30" customHeight="1">
      <c r="B26" s="61" t="str">
        <f>組合せデータ!I15</f>
        <v>神崎SC</v>
      </c>
      <c r="C26" s="61" t="str">
        <f>組合せデータ!J15</f>
        <v>姫路</v>
      </c>
      <c r="D26" s="107"/>
      <c r="E26" s="108" t="s">
        <v>212</v>
      </c>
      <c r="F26" s="109"/>
      <c r="G26" s="107">
        <f>+ﾀｲﾑｽｹｼﾞｭｰﾙ!E33</f>
        <v>1</v>
      </c>
      <c r="H26" s="108" t="str">
        <f t="shared" ref="H26" si="34">IF(AND(G26=".",I26="."),"-",IF(AND(G26-I26=10,G26=10),"□",IF(AND(G26-I26=-10,I26=10),"■",IF(G26&gt;I26,"○",IF(G26=I26,"△",IF(G26&lt;I26,"●"))))))</f>
        <v>●</v>
      </c>
      <c r="I26" s="109">
        <f>+ﾀｲﾑｽｹｼﾞｭｰﾙ!G33</f>
        <v>2</v>
      </c>
      <c r="J26" s="107">
        <f>+ﾀｲﾑｽｹｼﾞｭｰﾙ!E35</f>
        <v>5</v>
      </c>
      <c r="K26" s="108" t="str">
        <f t="shared" ref="K26:K27" si="35">IF(AND(J26=".",L26="."),"-",IF(AND(J26-L26=10,J26=10),"□",IF(AND(J26-L26=-10,L26=10),"■",IF(J26&gt;L26,"○",IF(J26=L26,"△",IF(J26&lt;L26,"●"))))))</f>
        <v>○</v>
      </c>
      <c r="L26" s="109">
        <f>+ﾀｲﾑｽｹｼﾞｭｰﾙ!G35</f>
        <v>2</v>
      </c>
      <c r="M26" s="107">
        <f>+ﾀｲﾑｽｹｼﾞｭｰﾙ!E37</f>
        <v>0</v>
      </c>
      <c r="N26" s="108" t="str">
        <f t="shared" ref="N26:N28" si="36">IF(AND(M26=".",O26="."),"-",IF(AND(M26-O26=10,M26=10),"□",IF(AND(M26-O26=-10,O26=10),"■",IF(M26&gt;O26,"○",IF(M26=O26,"△",IF(M26&lt;O26,"●"))))))</f>
        <v>●</v>
      </c>
      <c r="O26" s="109">
        <f>+ﾀｲﾑｽｹｼﾞｭｰﾙ!G37</f>
        <v>3</v>
      </c>
      <c r="P26" s="59">
        <f t="shared" ref="P26:P29" si="37">COUNTIFS(D26:O26,"○")</f>
        <v>1</v>
      </c>
      <c r="Q26" s="59">
        <f t="shared" ref="Q26:Q29" si="38">COUNTIFS(D26:O26,"△")</f>
        <v>0</v>
      </c>
      <c r="R26" s="59">
        <f t="shared" ref="R26:R29" si="39">COUNTIFS(D26:O26,"●")</f>
        <v>2</v>
      </c>
      <c r="S26" s="59">
        <f t="shared" ref="S26:S29" si="40">D26+G26+J26+M26</f>
        <v>6</v>
      </c>
      <c r="T26" s="59">
        <f t="shared" ref="T26:T29" si="41">F26+I26+L26+O26</f>
        <v>7</v>
      </c>
      <c r="U26" s="59">
        <f t="shared" ref="U26:U29" si="42">S26-T26</f>
        <v>-1</v>
      </c>
      <c r="V26" s="59">
        <f t="shared" ref="V26:V29" si="43">(P26*3)+Q26</f>
        <v>3</v>
      </c>
      <c r="W26" s="59">
        <v>3</v>
      </c>
      <c r="X26" s="24"/>
    </row>
    <row r="27" spans="2:26" ht="30" customHeight="1">
      <c r="B27" s="61" t="str">
        <f>組合せデータ!I16</f>
        <v>英賀保SC</v>
      </c>
      <c r="C27" s="61" t="str">
        <f>組合せデータ!J16</f>
        <v>姫路</v>
      </c>
      <c r="D27" s="107">
        <f>+I26</f>
        <v>2</v>
      </c>
      <c r="E27" s="108" t="str">
        <f t="shared" ref="E27:E29" si="44">IF(AND(D27=".",F27="."),"-",IF(AND(D27-F27=10,D27=10),"□",IF(AND(D27-F27=-10,F27=10),"■",IF(D27&gt;F27,"○",IF(D27=F27,"△",IF(D27&lt;F27,"●"))))))</f>
        <v>○</v>
      </c>
      <c r="F27" s="109">
        <f>+G26</f>
        <v>1</v>
      </c>
      <c r="G27" s="107"/>
      <c r="H27" s="108" t="s">
        <v>212</v>
      </c>
      <c r="I27" s="109"/>
      <c r="J27" s="107">
        <f>+ﾀｲﾑｽｹｼﾞｭｰﾙ!L37</f>
        <v>3</v>
      </c>
      <c r="K27" s="108" t="str">
        <f t="shared" si="35"/>
        <v>○</v>
      </c>
      <c r="L27" s="109">
        <f>+ﾀｲﾑｽｹｼﾞｭｰﾙ!N37</f>
        <v>0</v>
      </c>
      <c r="M27" s="107">
        <f>+ﾀｲﾑｽｹｼﾞｭｰﾙ!L35</f>
        <v>1</v>
      </c>
      <c r="N27" s="108" t="str">
        <f t="shared" si="36"/>
        <v>△</v>
      </c>
      <c r="O27" s="109">
        <f>+ﾀｲﾑｽｹｼﾞｭｰﾙ!N35</f>
        <v>1</v>
      </c>
      <c r="P27" s="59">
        <f t="shared" si="37"/>
        <v>2</v>
      </c>
      <c r="Q27" s="59">
        <f t="shared" si="38"/>
        <v>1</v>
      </c>
      <c r="R27" s="59">
        <f t="shared" si="39"/>
        <v>0</v>
      </c>
      <c r="S27" s="59">
        <f t="shared" si="40"/>
        <v>6</v>
      </c>
      <c r="T27" s="59">
        <f t="shared" si="41"/>
        <v>2</v>
      </c>
      <c r="U27" s="59">
        <f t="shared" si="42"/>
        <v>4</v>
      </c>
      <c r="V27" s="59">
        <f t="shared" si="43"/>
        <v>7</v>
      </c>
      <c r="W27" s="59">
        <v>2</v>
      </c>
      <c r="X27" s="22"/>
    </row>
    <row r="28" spans="2:26" ht="30" customHeight="1">
      <c r="B28" s="61" t="str">
        <f>組合せデータ!I17</f>
        <v>自由が丘SC</v>
      </c>
      <c r="C28" s="61" t="str">
        <f>組合せデータ!J17</f>
        <v>北播</v>
      </c>
      <c r="D28" s="107">
        <f>+L26</f>
        <v>2</v>
      </c>
      <c r="E28" s="108" t="str">
        <f t="shared" si="44"/>
        <v>●</v>
      </c>
      <c r="F28" s="109">
        <f>+J26</f>
        <v>5</v>
      </c>
      <c r="G28" s="107">
        <f>+L27</f>
        <v>0</v>
      </c>
      <c r="H28" s="108" t="str">
        <f t="shared" ref="H28:H29" si="45">IF(AND(G28=".",I28="."),"-",IF(AND(G28-I28=10,G28=10),"□",IF(AND(G28-I28=-10,I28=10),"■",IF(G28&gt;I28,"○",IF(G28=I28,"△",IF(G28&lt;I28,"●"))))))</f>
        <v>●</v>
      </c>
      <c r="I28" s="109">
        <f>+J27</f>
        <v>3</v>
      </c>
      <c r="J28" s="107"/>
      <c r="K28" s="108" t="s">
        <v>212</v>
      </c>
      <c r="L28" s="109"/>
      <c r="M28" s="107">
        <f>+ﾀｲﾑｽｹｼﾞｭｰﾙ!L33</f>
        <v>1</v>
      </c>
      <c r="N28" s="108" t="str">
        <f t="shared" si="36"/>
        <v>●</v>
      </c>
      <c r="O28" s="109">
        <f>+ﾀｲﾑｽｹｼﾞｭｰﾙ!N33</f>
        <v>6</v>
      </c>
      <c r="P28" s="59">
        <f t="shared" si="37"/>
        <v>0</v>
      </c>
      <c r="Q28" s="59">
        <f t="shared" si="38"/>
        <v>0</v>
      </c>
      <c r="R28" s="59">
        <f t="shared" si="39"/>
        <v>3</v>
      </c>
      <c r="S28" s="59">
        <f t="shared" si="40"/>
        <v>3</v>
      </c>
      <c r="T28" s="59">
        <f t="shared" si="41"/>
        <v>14</v>
      </c>
      <c r="U28" s="59">
        <f t="shared" si="42"/>
        <v>-11</v>
      </c>
      <c r="V28" s="59">
        <f t="shared" si="43"/>
        <v>0</v>
      </c>
      <c r="W28" s="59">
        <v>4</v>
      </c>
      <c r="X28" s="22"/>
      <c r="Z28" s="124"/>
    </row>
    <row r="29" spans="2:26" ht="30" customHeight="1">
      <c r="B29" s="61" t="str">
        <f>組合せデータ!I18</f>
        <v>旭FCｊｒ　A</v>
      </c>
      <c r="C29" s="61" t="str">
        <f>組合せデータ!J18</f>
        <v>北播</v>
      </c>
      <c r="D29" s="107">
        <f>+O26</f>
        <v>3</v>
      </c>
      <c r="E29" s="108" t="str">
        <f t="shared" si="44"/>
        <v>○</v>
      </c>
      <c r="F29" s="109">
        <f>+M26</f>
        <v>0</v>
      </c>
      <c r="G29" s="107">
        <f>+O27</f>
        <v>1</v>
      </c>
      <c r="H29" s="108" t="str">
        <f t="shared" si="45"/>
        <v>△</v>
      </c>
      <c r="I29" s="109">
        <f>+M27</f>
        <v>1</v>
      </c>
      <c r="J29" s="107">
        <f>+O28</f>
        <v>6</v>
      </c>
      <c r="K29" s="108" t="str">
        <f t="shared" ref="K29" si="46">IF(AND(J29=".",L29="."),"-",IF(AND(J29-L29=10,J29=10),"□",IF(AND(J29-L29=-10,L29=10),"■",IF(J29&gt;L29,"○",IF(J29=L29,"△",IF(J29&lt;L29,"●"))))))</f>
        <v>○</v>
      </c>
      <c r="L29" s="109">
        <f>+M28</f>
        <v>1</v>
      </c>
      <c r="M29" s="107"/>
      <c r="N29" s="108" t="s">
        <v>212</v>
      </c>
      <c r="O29" s="109"/>
      <c r="P29" s="59">
        <f t="shared" si="37"/>
        <v>2</v>
      </c>
      <c r="Q29" s="59">
        <f t="shared" si="38"/>
        <v>1</v>
      </c>
      <c r="R29" s="59">
        <f t="shared" si="39"/>
        <v>0</v>
      </c>
      <c r="S29" s="59">
        <f t="shared" si="40"/>
        <v>10</v>
      </c>
      <c r="T29" s="59">
        <f t="shared" si="41"/>
        <v>2</v>
      </c>
      <c r="U29" s="59">
        <f t="shared" si="42"/>
        <v>8</v>
      </c>
      <c r="V29" s="59">
        <f t="shared" si="43"/>
        <v>7</v>
      </c>
      <c r="W29" s="59">
        <v>1</v>
      </c>
      <c r="X29" s="22"/>
    </row>
  </sheetData>
  <mergeCells count="18">
    <mergeCell ref="D25:F25"/>
    <mergeCell ref="G25:I25"/>
    <mergeCell ref="J25:L25"/>
    <mergeCell ref="M25:O25"/>
    <mergeCell ref="M11:O11"/>
    <mergeCell ref="D19:F19"/>
    <mergeCell ref="G19:I19"/>
    <mergeCell ref="J19:L19"/>
    <mergeCell ref="M19:O19"/>
    <mergeCell ref="D11:F11"/>
    <mergeCell ref="G11:I11"/>
    <mergeCell ref="J11:L11"/>
    <mergeCell ref="M5:O5"/>
    <mergeCell ref="B2:O2"/>
    <mergeCell ref="D5:F5"/>
    <mergeCell ref="G5:I5"/>
    <mergeCell ref="J5:L5"/>
    <mergeCell ref="B3:G3"/>
  </mergeCells>
  <phoneticPr fontId="2"/>
  <printOptions horizontalCentered="1" verticalCentered="1"/>
  <pageMargins left="0.19685039370078741" right="0.19685039370078741" top="0" bottom="0" header="0" footer="0"/>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29"/>
  <sheetViews>
    <sheetView topLeftCell="A4" workbookViewId="0">
      <selection activeCell="B1" sqref="B1"/>
    </sheetView>
  </sheetViews>
  <sheetFormatPr defaultRowHeight="13.5"/>
  <cols>
    <col min="1" max="1" width="1.5" style="3" customWidth="1"/>
    <col min="2" max="2" width="12.625" style="3" customWidth="1"/>
    <col min="3" max="3" width="7.625" style="3" customWidth="1"/>
    <col min="4" max="15" width="4.625" style="3" customWidth="1"/>
    <col min="16" max="23" width="5.625" style="3" customWidth="1"/>
    <col min="24" max="24" width="4" style="3" customWidth="1"/>
    <col min="25" max="16384" width="9" style="3"/>
  </cols>
  <sheetData>
    <row r="2" spans="2:24" ht="24">
      <c r="B2" s="194" t="s">
        <v>194</v>
      </c>
      <c r="C2" s="194"/>
      <c r="D2" s="194"/>
      <c r="E2" s="194"/>
      <c r="F2" s="194"/>
      <c r="G2" s="194"/>
      <c r="H2" s="194"/>
      <c r="I2" s="194"/>
      <c r="J2" s="184"/>
      <c r="K2" s="184"/>
      <c r="L2" s="184"/>
      <c r="M2" s="184"/>
      <c r="N2" s="184"/>
      <c r="O2" s="184"/>
      <c r="P2" s="19"/>
      <c r="Q2" s="19"/>
      <c r="R2" s="19"/>
      <c r="S2" s="19"/>
      <c r="T2" s="19"/>
      <c r="U2" s="19"/>
      <c r="V2" s="19"/>
      <c r="W2" s="19"/>
      <c r="X2" s="20"/>
    </row>
    <row r="3" spans="2:24" ht="24">
      <c r="B3" s="192">
        <v>42063</v>
      </c>
      <c r="C3" s="193"/>
      <c r="D3" s="193"/>
      <c r="E3" s="193"/>
      <c r="F3" s="193"/>
      <c r="G3" s="193"/>
      <c r="H3" s="19"/>
      <c r="I3" s="19"/>
      <c r="J3" s="19"/>
      <c r="K3" s="19"/>
      <c r="L3" s="19"/>
      <c r="M3" s="19"/>
      <c r="N3" s="19"/>
      <c r="O3" s="19"/>
      <c r="P3" s="19"/>
      <c r="Q3" s="19"/>
      <c r="R3" s="19"/>
      <c r="S3" s="19"/>
      <c r="T3" s="19"/>
      <c r="U3" s="19"/>
      <c r="V3" s="19"/>
      <c r="W3" s="19"/>
      <c r="X3" s="20"/>
    </row>
    <row r="4" spans="2:24">
      <c r="B4" s="20"/>
      <c r="C4" s="20"/>
      <c r="D4" s="20"/>
      <c r="E4" s="20"/>
      <c r="F4" s="20"/>
      <c r="G4" s="20"/>
      <c r="H4" s="20"/>
      <c r="I4" s="20"/>
      <c r="J4" s="20"/>
      <c r="K4" s="20"/>
      <c r="L4" s="20"/>
      <c r="M4" s="20"/>
      <c r="N4" s="20"/>
      <c r="O4" s="20"/>
      <c r="P4" s="20"/>
      <c r="Q4" s="20"/>
      <c r="R4" s="20"/>
      <c r="S4" s="20"/>
      <c r="T4" s="20"/>
      <c r="U4" s="20"/>
      <c r="V4" s="20"/>
      <c r="W4" s="20"/>
      <c r="X4" s="20"/>
    </row>
    <row r="5" spans="2:24" ht="30" customHeight="1">
      <c r="B5" s="78" t="s">
        <v>192</v>
      </c>
      <c r="C5" s="62" t="s">
        <v>68</v>
      </c>
      <c r="D5" s="189" t="str">
        <f>B6</f>
        <v>三田FC</v>
      </c>
      <c r="E5" s="190"/>
      <c r="F5" s="191"/>
      <c r="G5" s="189" t="str">
        <f>B7</f>
        <v>M.SERIO FC</v>
      </c>
      <c r="H5" s="190"/>
      <c r="I5" s="191"/>
      <c r="J5" s="189" t="str">
        <f>B8</f>
        <v>旭FCｊｒ　A</v>
      </c>
      <c r="K5" s="190"/>
      <c r="L5" s="191"/>
      <c r="M5" s="189" t="str">
        <f>B9</f>
        <v>武庫之荘FC</v>
      </c>
      <c r="N5" s="190"/>
      <c r="O5" s="191"/>
      <c r="P5" s="61" t="s">
        <v>74</v>
      </c>
      <c r="Q5" s="61" t="s">
        <v>75</v>
      </c>
      <c r="R5" s="106" t="s">
        <v>76</v>
      </c>
      <c r="S5" s="103" t="s">
        <v>69</v>
      </c>
      <c r="T5" s="103" t="s">
        <v>70</v>
      </c>
      <c r="U5" s="57" t="s">
        <v>71</v>
      </c>
      <c r="V5" s="58" t="s">
        <v>72</v>
      </c>
      <c r="W5" s="103" t="s">
        <v>73</v>
      </c>
      <c r="X5" s="21"/>
    </row>
    <row r="6" spans="2:24" ht="30" customHeight="1">
      <c r="B6" s="61" t="str">
        <f>組合せデータ!B47</f>
        <v>三田FC</v>
      </c>
      <c r="C6" s="63"/>
      <c r="D6" s="107"/>
      <c r="E6" s="108" t="s">
        <v>191</v>
      </c>
      <c r="F6" s="109"/>
      <c r="G6" s="107">
        <v>2</v>
      </c>
      <c r="H6" s="108" t="str">
        <f>IF(AND(G6=".",I6="."),"-",IF(AND(G6-I6=10,G6=10),"□",IF(AND(G6-I6=-10,I6=10),"■",IF(G6&gt;I6,"○",IF(G6=I6,"△",IF(G6&lt;I6,"●"))))))</f>
        <v>△</v>
      </c>
      <c r="I6" s="109">
        <v>2</v>
      </c>
      <c r="J6" s="107">
        <v>4</v>
      </c>
      <c r="K6" s="108" t="str">
        <f>IF(AND(J6=".",L6="."),"-",IF(AND(J6-L6=10,J6=10),"□",IF(AND(J6-L6=-10,L6=10),"■",IF(J6&gt;L6,"○",IF(J6=L6,"△",IF(J6&lt;L6,"●"))))))</f>
        <v>○</v>
      </c>
      <c r="L6" s="109">
        <v>2</v>
      </c>
      <c r="M6" s="107">
        <v>4</v>
      </c>
      <c r="N6" s="108" t="str">
        <f t="shared" ref="N6:N8" si="0">IF(AND(M6=".",O6="."),"-",IF(AND(M6-O6=10,M6=10),"□",IF(AND(M6-O6=-10,O6=10),"■",IF(M6&gt;O6,"○",IF(M6=O6,"△",IF(M6&lt;O6,"●"))))))</f>
        <v>○</v>
      </c>
      <c r="O6" s="109">
        <v>1</v>
      </c>
      <c r="P6" s="59">
        <f>COUNTIFS(D6:O6,"○")</f>
        <v>2</v>
      </c>
      <c r="Q6" s="59">
        <f>COUNTIFS(D6:O6,"△")</f>
        <v>1</v>
      </c>
      <c r="R6" s="59">
        <f>COUNTIFS(D6:O6,"●")</f>
        <v>0</v>
      </c>
      <c r="S6" s="59">
        <f>D6+G6+J6+M6</f>
        <v>10</v>
      </c>
      <c r="T6" s="59">
        <f>F6+I6+L6+O6</f>
        <v>5</v>
      </c>
      <c r="U6" s="59">
        <f>S6-T6</f>
        <v>5</v>
      </c>
      <c r="V6" s="59">
        <f>(P6*3)+Q6</f>
        <v>7</v>
      </c>
      <c r="W6" s="59">
        <v>1</v>
      </c>
      <c r="X6" s="22"/>
    </row>
    <row r="7" spans="2:24" ht="30" customHeight="1">
      <c r="B7" s="61" t="str">
        <f>組合せデータ!B48</f>
        <v>M.SERIO FC</v>
      </c>
      <c r="C7" s="63"/>
      <c r="D7" s="107">
        <f>+I6</f>
        <v>2</v>
      </c>
      <c r="E7" s="108" t="str">
        <f t="shared" ref="E7:E9" si="1">IF(AND(D7=".",F7="."),"-",IF(AND(D7-F7=10,D7=10),"□",IF(AND(D7-F7=-10,F7=10),"■",IF(D7&gt;F7,"○",IF(D7=F7,"△",IF(D7&lt;F7,"●"))))))</f>
        <v>△</v>
      </c>
      <c r="F7" s="109">
        <f>+G6</f>
        <v>2</v>
      </c>
      <c r="G7" s="107"/>
      <c r="H7" s="108" t="s">
        <v>191</v>
      </c>
      <c r="I7" s="109"/>
      <c r="J7" s="107">
        <v>2</v>
      </c>
      <c r="K7" s="108" t="str">
        <f>IF(AND(J7=".",L7="."),"-",IF(AND(J7-L7=10,J7=10),"□",IF(AND(J7-L7=-10,L7=10),"■",IF(J7&gt;L7,"○",IF(J7=L7,"△",IF(J7&lt;L7,"●"))))))</f>
        <v>△</v>
      </c>
      <c r="L7" s="109">
        <v>2</v>
      </c>
      <c r="M7" s="107">
        <v>1</v>
      </c>
      <c r="N7" s="108" t="str">
        <f t="shared" si="0"/>
        <v>○</v>
      </c>
      <c r="O7" s="109">
        <v>0</v>
      </c>
      <c r="P7" s="59">
        <f t="shared" ref="P7:P9" si="2">COUNTIFS(D7:O7,"○")</f>
        <v>1</v>
      </c>
      <c r="Q7" s="59">
        <f t="shared" ref="Q7:Q9" si="3">COUNTIFS(D7:O7,"△")</f>
        <v>2</v>
      </c>
      <c r="R7" s="59">
        <f t="shared" ref="R7:R9" si="4">COUNTIFS(D7:O7,"●")</f>
        <v>0</v>
      </c>
      <c r="S7" s="59">
        <f>D7+G7+J7+M7</f>
        <v>5</v>
      </c>
      <c r="T7" s="59">
        <f t="shared" ref="T7:T9" si="5">F7+I7+L7+O7</f>
        <v>4</v>
      </c>
      <c r="U7" s="59">
        <f t="shared" ref="U7:U9" si="6">S7-T7</f>
        <v>1</v>
      </c>
      <c r="V7" s="59">
        <f t="shared" ref="V7:V9" si="7">(P7*3)+Q7</f>
        <v>5</v>
      </c>
      <c r="W7" s="59">
        <v>2</v>
      </c>
      <c r="X7" s="22"/>
    </row>
    <row r="8" spans="2:24" s="23" customFormat="1" ht="30" customHeight="1">
      <c r="B8" s="61" t="str">
        <f>組合せデータ!B49</f>
        <v>旭FCｊｒ　A</v>
      </c>
      <c r="C8" s="63"/>
      <c r="D8" s="107">
        <f>+L6</f>
        <v>2</v>
      </c>
      <c r="E8" s="108" t="str">
        <f t="shared" si="1"/>
        <v>●</v>
      </c>
      <c r="F8" s="109">
        <f>+J6</f>
        <v>4</v>
      </c>
      <c r="G8" s="107">
        <f>+L7</f>
        <v>2</v>
      </c>
      <c r="H8" s="108" t="str">
        <f t="shared" ref="H8:H9" si="8">IF(AND(G8=".",I8="."),"-",IF(AND(G8-I8=10,G8=10),"□",IF(AND(G8-I8=-10,I8=10),"■",IF(G8&gt;I8,"○",IF(G8=I8,"△",IF(G8&lt;I8,"●"))))))</f>
        <v>△</v>
      </c>
      <c r="I8" s="109">
        <f>+J7</f>
        <v>2</v>
      </c>
      <c r="J8" s="107"/>
      <c r="K8" s="108" t="s">
        <v>191</v>
      </c>
      <c r="L8" s="109"/>
      <c r="M8" s="107">
        <v>1</v>
      </c>
      <c r="N8" s="108" t="str">
        <f t="shared" si="0"/>
        <v>○</v>
      </c>
      <c r="O8" s="109">
        <f>ﾀｲﾑｽｹｼﾞｭｰﾙ!N21</f>
        <v>0</v>
      </c>
      <c r="P8" s="59">
        <f>COUNTIFS(D8:O8,"○")</f>
        <v>1</v>
      </c>
      <c r="Q8" s="59">
        <f>COUNTIFS(D8:O8,"△")</f>
        <v>1</v>
      </c>
      <c r="R8" s="59">
        <f>COUNTIFS(D8:O8,"●")</f>
        <v>1</v>
      </c>
      <c r="S8" s="59">
        <f>D8+G8+J8+M8</f>
        <v>5</v>
      </c>
      <c r="T8" s="59">
        <f t="shared" si="5"/>
        <v>6</v>
      </c>
      <c r="U8" s="59">
        <f t="shared" si="6"/>
        <v>-1</v>
      </c>
      <c r="V8" s="59">
        <f t="shared" si="7"/>
        <v>4</v>
      </c>
      <c r="W8" s="59">
        <v>3</v>
      </c>
      <c r="X8" s="24"/>
    </row>
    <row r="9" spans="2:24" ht="30" customHeight="1">
      <c r="B9" s="61" t="str">
        <f>組合せデータ!B50</f>
        <v>武庫之荘FC</v>
      </c>
      <c r="C9" s="63"/>
      <c r="D9" s="107">
        <f>+O6</f>
        <v>1</v>
      </c>
      <c r="E9" s="108" t="str">
        <f t="shared" si="1"/>
        <v>●</v>
      </c>
      <c r="F9" s="109">
        <f>+M6</f>
        <v>4</v>
      </c>
      <c r="G9" s="107">
        <f>+O7</f>
        <v>0</v>
      </c>
      <c r="H9" s="108" t="str">
        <f t="shared" si="8"/>
        <v>●</v>
      </c>
      <c r="I9" s="109">
        <f>+M7</f>
        <v>1</v>
      </c>
      <c r="J9" s="107">
        <f>+O8</f>
        <v>0</v>
      </c>
      <c r="K9" s="108" t="str">
        <f>IF(AND(J9=".",L9="."),"-",IF(AND(J9-L9=10,J9=10),"□",IF(AND(J9-L9=-10,L9=10),"■",IF(J9&gt;L9,"○",IF(J9=L9,"△",IF(J9&lt;L9,"●"))))))</f>
        <v>●</v>
      </c>
      <c r="L9" s="109">
        <f>+M8</f>
        <v>1</v>
      </c>
      <c r="M9" s="107"/>
      <c r="N9" s="108" t="s">
        <v>191</v>
      </c>
      <c r="O9" s="109"/>
      <c r="P9" s="59">
        <f t="shared" si="2"/>
        <v>0</v>
      </c>
      <c r="Q9" s="59">
        <f t="shared" si="3"/>
        <v>0</v>
      </c>
      <c r="R9" s="59">
        <f t="shared" si="4"/>
        <v>3</v>
      </c>
      <c r="S9" s="59">
        <f>D9+G9+J9+M9</f>
        <v>1</v>
      </c>
      <c r="T9" s="59">
        <f t="shared" si="5"/>
        <v>6</v>
      </c>
      <c r="U9" s="59">
        <f t="shared" si="6"/>
        <v>-5</v>
      </c>
      <c r="V9" s="59">
        <f t="shared" si="7"/>
        <v>0</v>
      </c>
      <c r="W9" s="59">
        <v>4</v>
      </c>
      <c r="X9" s="22"/>
    </row>
    <row r="10" spans="2:24" ht="30" customHeight="1">
      <c r="B10" s="60"/>
      <c r="C10" s="104"/>
      <c r="D10" s="108"/>
      <c r="E10" s="108"/>
      <c r="F10" s="108"/>
      <c r="G10" s="108"/>
      <c r="H10" s="108"/>
      <c r="I10" s="108"/>
      <c r="J10" s="108"/>
      <c r="K10" s="108"/>
      <c r="L10" s="108"/>
      <c r="M10" s="108"/>
      <c r="N10" s="108"/>
      <c r="O10" s="108"/>
      <c r="P10" s="108"/>
      <c r="Q10" s="108"/>
      <c r="R10" s="108"/>
      <c r="S10" s="105"/>
      <c r="T10" s="105"/>
      <c r="U10" s="105"/>
      <c r="V10" s="105"/>
      <c r="W10" s="105"/>
      <c r="X10" s="22"/>
    </row>
    <row r="11" spans="2:24" ht="30" customHeight="1">
      <c r="B11" s="78" t="s">
        <v>193</v>
      </c>
      <c r="C11" s="62" t="s">
        <v>68</v>
      </c>
      <c r="D11" s="189" t="str">
        <f>B12</f>
        <v>英賀保SC</v>
      </c>
      <c r="E11" s="190"/>
      <c r="F11" s="191"/>
      <c r="G11" s="189" t="str">
        <f>B13</f>
        <v>社FCｊｒ</v>
      </c>
      <c r="H11" s="190"/>
      <c r="I11" s="191"/>
      <c r="J11" s="189" t="str">
        <f>B14</f>
        <v>Criativa尼崎</v>
      </c>
      <c r="K11" s="190"/>
      <c r="L11" s="191"/>
      <c r="M11" s="189" t="str">
        <f>B15</f>
        <v>滝野SC</v>
      </c>
      <c r="N11" s="190"/>
      <c r="O11" s="191"/>
      <c r="P11" s="61" t="s">
        <v>74</v>
      </c>
      <c r="Q11" s="61" t="s">
        <v>75</v>
      </c>
      <c r="R11" s="106" t="s">
        <v>76</v>
      </c>
      <c r="S11" s="103" t="s">
        <v>69</v>
      </c>
      <c r="T11" s="103" t="s">
        <v>70</v>
      </c>
      <c r="U11" s="57" t="s">
        <v>71</v>
      </c>
      <c r="V11" s="58" t="s">
        <v>72</v>
      </c>
      <c r="W11" s="103" t="s">
        <v>73</v>
      </c>
      <c r="X11" s="21"/>
    </row>
    <row r="12" spans="2:24" s="23" customFormat="1" ht="30" customHeight="1">
      <c r="B12" s="61" t="str">
        <f>組合せデータ!B51</f>
        <v>英賀保SC</v>
      </c>
      <c r="C12" s="63"/>
      <c r="D12" s="107"/>
      <c r="E12" s="108" t="s">
        <v>191</v>
      </c>
      <c r="F12" s="109"/>
      <c r="G12" s="107">
        <v>3</v>
      </c>
      <c r="H12" s="108" t="str">
        <f>IF(AND(G12=".",I12="."),"-",IF(AND(G12-I12=10,G12=10),"□",IF(AND(G12-I12=-10,I12=10),"■",IF(G12&gt;I12,"○",IF(G12=I12,"△",IF(G12&lt;I12,"●"))))))</f>
        <v>○</v>
      </c>
      <c r="I12" s="109">
        <v>1</v>
      </c>
      <c r="J12" s="107">
        <v>1</v>
      </c>
      <c r="K12" s="108" t="str">
        <f>IF(AND(J12=".",L12="."),"-",IF(AND(J12-L12=10,J12=10),"□",IF(AND(J12-L12=-10,L12=10),"■",IF(J12&gt;L12,"○",IF(J12=L12,"△",IF(J12&lt;L12,"●"))))))</f>
        <v>△</v>
      </c>
      <c r="L12" s="109">
        <v>1</v>
      </c>
      <c r="M12" s="107">
        <v>0</v>
      </c>
      <c r="N12" s="108" t="str">
        <f t="shared" ref="N12:N14" si="9">IF(AND(M12=".",O12="."),"-",IF(AND(M12-O12=10,M12=10),"□",IF(AND(M12-O12=-10,O12=10),"■",IF(M12&gt;O12,"○",IF(M12=O12,"△",IF(M12&lt;O12,"●"))))))</f>
        <v>●</v>
      </c>
      <c r="O12" s="109">
        <v>1</v>
      </c>
      <c r="P12" s="59">
        <f>COUNTIFS(D12:O12,"○")</f>
        <v>1</v>
      </c>
      <c r="Q12" s="59">
        <f>COUNTIFS(D12:O12,"△")</f>
        <v>1</v>
      </c>
      <c r="R12" s="59">
        <f>COUNTIFS(D12:O12,"●")</f>
        <v>1</v>
      </c>
      <c r="S12" s="59">
        <f>D12+G12+J12+M12</f>
        <v>4</v>
      </c>
      <c r="T12" s="59">
        <f>F12+I12+L12+O12</f>
        <v>3</v>
      </c>
      <c r="U12" s="59">
        <f>S12-T12</f>
        <v>1</v>
      </c>
      <c r="V12" s="59">
        <f>(P12*3)+Q12</f>
        <v>4</v>
      </c>
      <c r="W12" s="59">
        <v>3</v>
      </c>
      <c r="X12" s="24">
        <v>7</v>
      </c>
    </row>
    <row r="13" spans="2:24" ht="30" customHeight="1">
      <c r="B13" s="61" t="str">
        <f>組合せデータ!B52</f>
        <v>社FCｊｒ</v>
      </c>
      <c r="C13" s="63"/>
      <c r="D13" s="107">
        <f>+I12</f>
        <v>1</v>
      </c>
      <c r="E13" s="108" t="str">
        <f t="shared" ref="E13:E15" si="10">IF(AND(D13=".",F13="."),"-",IF(AND(D13-F13=10,D13=10),"□",IF(AND(D13-F13=-10,F13=10),"■",IF(D13&gt;F13,"○",IF(D13=F13,"△",IF(D13&lt;F13,"●"))))))</f>
        <v>●</v>
      </c>
      <c r="F13" s="109">
        <f>+G12</f>
        <v>3</v>
      </c>
      <c r="G13" s="107"/>
      <c r="H13" s="108" t="s">
        <v>191</v>
      </c>
      <c r="I13" s="109"/>
      <c r="J13" s="107">
        <v>2</v>
      </c>
      <c r="K13" s="108" t="str">
        <f>IF(AND(J13=".",L13="."),"-",IF(AND(J13-L13=10,J13=10),"□",IF(AND(J13-L13=-10,L13=10),"■",IF(J13&gt;L13,"○",IF(J13=L13,"△",IF(J13&lt;L13,"●"))))))</f>
        <v>●</v>
      </c>
      <c r="L13" s="109">
        <v>3</v>
      </c>
      <c r="M13" s="107">
        <v>0</v>
      </c>
      <c r="N13" s="108" t="str">
        <f t="shared" si="9"/>
        <v>●</v>
      </c>
      <c r="O13" s="109">
        <v>1</v>
      </c>
      <c r="P13" s="59">
        <f t="shared" ref="P13" si="11">COUNTIFS(D13:O13,"○")</f>
        <v>0</v>
      </c>
      <c r="Q13" s="59">
        <f t="shared" ref="Q13" si="12">COUNTIFS(D13:O13,"△")</f>
        <v>0</v>
      </c>
      <c r="R13" s="59">
        <f t="shared" ref="R13" si="13">COUNTIFS(D13:O13,"●")</f>
        <v>3</v>
      </c>
      <c r="S13" s="59">
        <f>D13+G13+J13+M13</f>
        <v>3</v>
      </c>
      <c r="T13" s="59">
        <f t="shared" ref="T13:T15" si="14">F13+I13+L13+O13</f>
        <v>7</v>
      </c>
      <c r="U13" s="59">
        <f t="shared" ref="U13:U15" si="15">S13-T13</f>
        <v>-4</v>
      </c>
      <c r="V13" s="59">
        <f t="shared" ref="V13:V15" si="16">(P13*3)+Q13</f>
        <v>0</v>
      </c>
      <c r="W13" s="59">
        <v>4</v>
      </c>
      <c r="X13" s="22">
        <v>8</v>
      </c>
    </row>
    <row r="14" spans="2:24" ht="30" customHeight="1">
      <c r="B14" s="61" t="str">
        <f>組合せデータ!B53</f>
        <v>Criativa尼崎</v>
      </c>
      <c r="C14" s="63"/>
      <c r="D14" s="107">
        <f>+L12</f>
        <v>1</v>
      </c>
      <c r="E14" s="108" t="str">
        <f t="shared" si="10"/>
        <v>△</v>
      </c>
      <c r="F14" s="109">
        <f>+J12</f>
        <v>1</v>
      </c>
      <c r="G14" s="107">
        <f>+L13</f>
        <v>3</v>
      </c>
      <c r="H14" s="108" t="str">
        <f t="shared" ref="H14:H15" si="17">IF(AND(G14=".",I14="."),"-",IF(AND(G14-I14=10,G14=10),"□",IF(AND(G14-I14=-10,I14=10),"■",IF(G14&gt;I14,"○",IF(G14=I14,"△",IF(G14&lt;I14,"●"))))))</f>
        <v>○</v>
      </c>
      <c r="I14" s="109">
        <f>+J13</f>
        <v>2</v>
      </c>
      <c r="J14" s="107"/>
      <c r="K14" s="108" t="s">
        <v>191</v>
      </c>
      <c r="L14" s="109"/>
      <c r="M14" s="107">
        <v>2</v>
      </c>
      <c r="N14" s="108" t="str">
        <f t="shared" si="9"/>
        <v>○</v>
      </c>
      <c r="O14" s="109">
        <v>0</v>
      </c>
      <c r="P14" s="59">
        <f>COUNTIFS(D14:O14,"○")</f>
        <v>2</v>
      </c>
      <c r="Q14" s="59">
        <f>COUNTIFS(D14:O14,"△")</f>
        <v>1</v>
      </c>
      <c r="R14" s="59">
        <f>COUNTIFS(D14:O14,"●")</f>
        <v>0</v>
      </c>
      <c r="S14" s="59">
        <f>D14+G14+J14+M14</f>
        <v>6</v>
      </c>
      <c r="T14" s="59">
        <f t="shared" si="14"/>
        <v>3</v>
      </c>
      <c r="U14" s="59">
        <f t="shared" si="15"/>
        <v>3</v>
      </c>
      <c r="V14" s="59">
        <f t="shared" si="16"/>
        <v>7</v>
      </c>
      <c r="W14" s="59">
        <v>1</v>
      </c>
      <c r="X14" s="22">
        <v>5</v>
      </c>
    </row>
    <row r="15" spans="2:24" ht="30" customHeight="1">
      <c r="B15" s="61" t="str">
        <f>組合せデータ!B54</f>
        <v>滝野SC</v>
      </c>
      <c r="C15" s="63"/>
      <c r="D15" s="107">
        <f>+O12</f>
        <v>1</v>
      </c>
      <c r="E15" s="108" t="str">
        <f t="shared" si="10"/>
        <v>○</v>
      </c>
      <c r="F15" s="109">
        <f>+M12</f>
        <v>0</v>
      </c>
      <c r="G15" s="107">
        <f>+O13</f>
        <v>1</v>
      </c>
      <c r="H15" s="108" t="str">
        <f t="shared" si="17"/>
        <v>○</v>
      </c>
      <c r="I15" s="109">
        <f>+M13</f>
        <v>0</v>
      </c>
      <c r="J15" s="107">
        <f>+O14</f>
        <v>0</v>
      </c>
      <c r="K15" s="108" t="str">
        <f>IF(AND(J15=".",L15="."),"-",IF(AND(J15-L15=10,J15=10),"□",IF(AND(J15-L15=-10,L15=10),"■",IF(J15&gt;L15,"○",IF(J15=L15,"△",IF(J15&lt;L15,"●"))))))</f>
        <v>●</v>
      </c>
      <c r="L15" s="109">
        <f>+M14</f>
        <v>2</v>
      </c>
      <c r="M15" s="107"/>
      <c r="N15" s="108" t="s">
        <v>191</v>
      </c>
      <c r="O15" s="109"/>
      <c r="P15" s="59">
        <f t="shared" ref="P15" si="18">COUNTIFS(D15:O15,"○")</f>
        <v>2</v>
      </c>
      <c r="Q15" s="59">
        <f t="shared" ref="Q15" si="19">COUNTIFS(D15:O15,"△")</f>
        <v>0</v>
      </c>
      <c r="R15" s="59">
        <f t="shared" ref="R15" si="20">COUNTIFS(D15:O15,"●")</f>
        <v>1</v>
      </c>
      <c r="S15" s="59">
        <f>D15+G15+J15+M15</f>
        <v>2</v>
      </c>
      <c r="T15" s="59">
        <f t="shared" si="14"/>
        <v>2</v>
      </c>
      <c r="U15" s="59">
        <f t="shared" si="15"/>
        <v>0</v>
      </c>
      <c r="V15" s="59">
        <f t="shared" si="16"/>
        <v>6</v>
      </c>
      <c r="W15" s="59">
        <v>2</v>
      </c>
      <c r="X15" s="22">
        <v>6</v>
      </c>
    </row>
    <row r="16" spans="2:24" ht="30" customHeight="1">
      <c r="B16" s="137"/>
      <c r="C16" s="154"/>
      <c r="D16" s="138"/>
      <c r="E16" s="138"/>
      <c r="F16" s="138"/>
      <c r="G16" s="138"/>
      <c r="H16" s="138"/>
      <c r="I16" s="138"/>
      <c r="J16" s="138"/>
      <c r="K16" s="138"/>
      <c r="L16" s="138"/>
      <c r="M16" s="138"/>
      <c r="N16" s="138"/>
      <c r="O16" s="138"/>
      <c r="P16" s="138"/>
      <c r="Q16" s="138"/>
      <c r="R16" s="138"/>
      <c r="S16" s="139"/>
      <c r="T16" s="139"/>
      <c r="U16" s="139"/>
      <c r="V16" s="139"/>
      <c r="W16" s="139"/>
      <c r="X16" s="22"/>
    </row>
    <row r="17" spans="2:26" ht="30" customHeight="1">
      <c r="B17" s="124"/>
      <c r="C17" s="155"/>
      <c r="D17" s="143"/>
      <c r="E17" s="143"/>
      <c r="F17" s="143"/>
      <c r="G17" s="143"/>
      <c r="H17" s="143"/>
      <c r="I17" s="143"/>
      <c r="J17" s="143"/>
      <c r="K17" s="143"/>
      <c r="L17" s="143"/>
      <c r="M17" s="143"/>
      <c r="N17" s="143"/>
      <c r="O17" s="143"/>
      <c r="P17" s="143"/>
      <c r="Q17" s="143"/>
      <c r="R17" s="143"/>
      <c r="S17" s="144"/>
      <c r="T17" s="144"/>
      <c r="U17" s="144"/>
      <c r="V17" s="144"/>
      <c r="W17" s="144"/>
      <c r="X17" s="22"/>
    </row>
    <row r="18" spans="2:26" ht="30" customHeight="1">
      <c r="B18" s="141"/>
      <c r="C18" s="140"/>
      <c r="D18" s="141"/>
      <c r="E18" s="141"/>
      <c r="F18" s="141"/>
      <c r="G18" s="141"/>
      <c r="H18" s="141"/>
      <c r="I18" s="141"/>
      <c r="J18" s="141"/>
      <c r="K18" s="141"/>
      <c r="L18" s="141"/>
      <c r="M18" s="141"/>
      <c r="N18" s="141"/>
      <c r="O18" s="141"/>
      <c r="P18" s="141"/>
      <c r="Q18" s="141"/>
      <c r="R18" s="141"/>
      <c r="S18" s="141"/>
      <c r="T18" s="141"/>
      <c r="U18" s="141"/>
      <c r="V18" s="141"/>
      <c r="W18" s="142"/>
      <c r="X18" s="20"/>
    </row>
    <row r="19" spans="2:26" ht="30" customHeight="1">
      <c r="B19" s="78" t="s">
        <v>195</v>
      </c>
      <c r="C19" s="62" t="s">
        <v>68</v>
      </c>
      <c r="D19" s="189" t="str">
        <f>B20</f>
        <v>ﾊﾟﾙｾｲﾛ稲美</v>
      </c>
      <c r="E19" s="190"/>
      <c r="F19" s="191"/>
      <c r="G19" s="189" t="str">
        <f>B21</f>
        <v>神崎SC</v>
      </c>
      <c r="H19" s="190"/>
      <c r="I19" s="191"/>
      <c r="J19" s="189" t="str">
        <f>B22</f>
        <v>自由が丘SC</v>
      </c>
      <c r="K19" s="190"/>
      <c r="L19" s="191"/>
      <c r="M19" s="189" t="str">
        <f>B23</f>
        <v>小野トレ U-10</v>
      </c>
      <c r="N19" s="190"/>
      <c r="O19" s="191"/>
      <c r="P19" s="61" t="s">
        <v>74</v>
      </c>
      <c r="Q19" s="61" t="s">
        <v>75</v>
      </c>
      <c r="R19" s="106" t="s">
        <v>76</v>
      </c>
      <c r="S19" s="103" t="s">
        <v>69</v>
      </c>
      <c r="T19" s="103" t="s">
        <v>70</v>
      </c>
      <c r="U19" s="57" t="s">
        <v>71</v>
      </c>
      <c r="V19" s="58" t="s">
        <v>72</v>
      </c>
      <c r="W19" s="103" t="s">
        <v>73</v>
      </c>
      <c r="X19" s="21"/>
    </row>
    <row r="20" spans="2:26" ht="30" customHeight="1">
      <c r="B20" s="61" t="str">
        <f>組合せデータ!B55</f>
        <v>ﾊﾟﾙｾｲﾛ稲美</v>
      </c>
      <c r="C20" s="63"/>
      <c r="D20" s="107"/>
      <c r="E20" s="108" t="s">
        <v>191</v>
      </c>
      <c r="F20" s="109"/>
      <c r="G20" s="107">
        <v>1</v>
      </c>
      <c r="H20" s="108" t="str">
        <f>IF(AND(G20=".",I20="."),"-",IF(AND(G20-I20=10,G20=10),"□",IF(AND(G20-I20=-10,I20=10),"■",IF(G20&gt;I20,"○",IF(G20=I20,"△",IF(G20&lt;I20,"●"))))))</f>
        <v>△</v>
      </c>
      <c r="I20" s="109">
        <v>1</v>
      </c>
      <c r="J20" s="107">
        <v>3</v>
      </c>
      <c r="K20" s="108" t="str">
        <f>IF(AND(J20=".",L20="."),"-",IF(AND(J20-L20=10,J20=10),"□",IF(AND(J20-L20=-10,L20=10),"■",IF(J20&gt;L20,"○",IF(J20=L20,"△",IF(J20&lt;L20,"●"))))))</f>
        <v>△</v>
      </c>
      <c r="L20" s="109">
        <v>3</v>
      </c>
      <c r="M20" s="107">
        <v>6</v>
      </c>
      <c r="N20" s="108" t="str">
        <f t="shared" ref="N20:N22" si="21">IF(AND(M20=".",O20="."),"-",IF(AND(M20-O20=10,M20=10),"□",IF(AND(M20-O20=-10,O20=10),"■",IF(M20&gt;O20,"○",IF(M20=O20,"△",IF(M20&lt;O20,"●"))))))</f>
        <v>○</v>
      </c>
      <c r="O20" s="109">
        <v>0</v>
      </c>
      <c r="P20" s="59">
        <f>COUNTIFS(D20:O20,"○")</f>
        <v>1</v>
      </c>
      <c r="Q20" s="59">
        <f>COUNTIFS(D20:O20,"△")</f>
        <v>2</v>
      </c>
      <c r="R20" s="59">
        <f>COUNTIFS(D20:O20,"●")</f>
        <v>0</v>
      </c>
      <c r="S20" s="59">
        <f>D20+G20+J20+M20</f>
        <v>10</v>
      </c>
      <c r="T20" s="59">
        <f>F20+I20+L20+O20</f>
        <v>4</v>
      </c>
      <c r="U20" s="59">
        <f>S20-T20</f>
        <v>6</v>
      </c>
      <c r="V20" s="59">
        <f>(P20*3)+Q20</f>
        <v>5</v>
      </c>
      <c r="W20" s="59">
        <v>1</v>
      </c>
      <c r="X20" s="22">
        <v>9</v>
      </c>
    </row>
    <row r="21" spans="2:26" ht="30" customHeight="1">
      <c r="B21" s="61" t="str">
        <f>組合せデータ!B56</f>
        <v>神崎SC</v>
      </c>
      <c r="C21" s="63"/>
      <c r="D21" s="107">
        <f>+I20</f>
        <v>1</v>
      </c>
      <c r="E21" s="108" t="str">
        <f t="shared" ref="E21:E23" si="22">IF(AND(D21=".",F21="."),"-",IF(AND(D21-F21=10,D21=10),"□",IF(AND(D21-F21=-10,F21=10),"■",IF(D21&gt;F21,"○",IF(D21=F21,"△",IF(D21&lt;F21,"●"))))))</f>
        <v>△</v>
      </c>
      <c r="F21" s="109">
        <f>+G20</f>
        <v>1</v>
      </c>
      <c r="G21" s="107"/>
      <c r="H21" s="108" t="s">
        <v>191</v>
      </c>
      <c r="I21" s="109"/>
      <c r="J21" s="107">
        <v>1</v>
      </c>
      <c r="K21" s="108" t="str">
        <f>IF(AND(J21=".",L21="."),"-",IF(AND(J21-L21=10,J21=10),"□",IF(AND(J21-L21=-10,L21=10),"■",IF(J21&gt;L21,"○",IF(J21=L21,"△",IF(J21&lt;L21,"●"))))))</f>
        <v>△</v>
      </c>
      <c r="L21" s="109">
        <v>1</v>
      </c>
      <c r="M21" s="107">
        <v>2</v>
      </c>
      <c r="N21" s="108" t="str">
        <f t="shared" si="21"/>
        <v>○</v>
      </c>
      <c r="O21" s="109">
        <v>0</v>
      </c>
      <c r="P21" s="59">
        <f t="shared" ref="P21" si="23">COUNTIFS(D21:O21,"○")</f>
        <v>1</v>
      </c>
      <c r="Q21" s="59">
        <f t="shared" ref="Q21" si="24">COUNTIFS(D21:O21,"△")</f>
        <v>2</v>
      </c>
      <c r="R21" s="59">
        <f t="shared" ref="R21" si="25">COUNTIFS(D21:O21,"●")</f>
        <v>0</v>
      </c>
      <c r="S21" s="59">
        <f>D21+G21+J21+M21</f>
        <v>4</v>
      </c>
      <c r="T21" s="59">
        <f t="shared" ref="T21:T23" si="26">F21+I21+L21+O21</f>
        <v>2</v>
      </c>
      <c r="U21" s="59">
        <f t="shared" ref="U21:U23" si="27">S21-T21</f>
        <v>2</v>
      </c>
      <c r="V21" s="59">
        <f t="shared" ref="V21:V23" si="28">(P21*3)+Q21</f>
        <v>5</v>
      </c>
      <c r="W21" s="59">
        <v>2</v>
      </c>
      <c r="X21" s="22">
        <v>10</v>
      </c>
    </row>
    <row r="22" spans="2:26" s="23" customFormat="1" ht="30" customHeight="1">
      <c r="B22" s="61" t="str">
        <f>組合せデータ!B57</f>
        <v>自由が丘SC</v>
      </c>
      <c r="C22" s="63"/>
      <c r="D22" s="107">
        <f>+L20</f>
        <v>3</v>
      </c>
      <c r="E22" s="108" t="str">
        <f t="shared" si="22"/>
        <v>△</v>
      </c>
      <c r="F22" s="109">
        <f>+J20</f>
        <v>3</v>
      </c>
      <c r="G22" s="107">
        <f>+L21</f>
        <v>1</v>
      </c>
      <c r="H22" s="108" t="str">
        <f t="shared" ref="H22:H23" si="29">IF(AND(G22=".",I22="."),"-",IF(AND(G22-I22=10,G22=10),"□",IF(AND(G22-I22=-10,I22=10),"■",IF(G22&gt;I22,"○",IF(G22=I22,"△",IF(G22&lt;I22,"●"))))))</f>
        <v>△</v>
      </c>
      <c r="I22" s="109">
        <f>+J21</f>
        <v>1</v>
      </c>
      <c r="J22" s="107"/>
      <c r="K22" s="108" t="s">
        <v>191</v>
      </c>
      <c r="L22" s="109"/>
      <c r="M22" s="107">
        <v>3</v>
      </c>
      <c r="N22" s="108" t="str">
        <f t="shared" si="21"/>
        <v>○</v>
      </c>
      <c r="O22" s="109">
        <v>2</v>
      </c>
      <c r="P22" s="59">
        <f>COUNTIFS(D22:O22,"○")</f>
        <v>1</v>
      </c>
      <c r="Q22" s="59">
        <f>COUNTIFS(D22:O22,"△")</f>
        <v>2</v>
      </c>
      <c r="R22" s="59">
        <f>COUNTIFS(D22:O22,"●")</f>
        <v>0</v>
      </c>
      <c r="S22" s="59">
        <f>D22+G22+J22+M22</f>
        <v>7</v>
      </c>
      <c r="T22" s="59">
        <f t="shared" si="26"/>
        <v>6</v>
      </c>
      <c r="U22" s="59">
        <f t="shared" si="27"/>
        <v>1</v>
      </c>
      <c r="V22" s="59">
        <f t="shared" si="28"/>
        <v>5</v>
      </c>
      <c r="W22" s="59">
        <v>3</v>
      </c>
      <c r="X22" s="24">
        <v>11</v>
      </c>
    </row>
    <row r="23" spans="2:26" ht="30" customHeight="1">
      <c r="B23" s="61" t="str">
        <f>組合せデータ!B58</f>
        <v>小野トレ U-10</v>
      </c>
      <c r="C23" s="63"/>
      <c r="D23" s="107">
        <f>+O20</f>
        <v>0</v>
      </c>
      <c r="E23" s="108" t="str">
        <f t="shared" si="22"/>
        <v>●</v>
      </c>
      <c r="F23" s="109">
        <f>+M20</f>
        <v>6</v>
      </c>
      <c r="G23" s="107">
        <f>+O21</f>
        <v>0</v>
      </c>
      <c r="H23" s="108" t="str">
        <f t="shared" si="29"/>
        <v>●</v>
      </c>
      <c r="I23" s="109">
        <f>+M21</f>
        <v>2</v>
      </c>
      <c r="J23" s="107">
        <f>+O22</f>
        <v>2</v>
      </c>
      <c r="K23" s="108" t="str">
        <f>IF(AND(J23=".",L23="."),"-",IF(AND(J23-L23=10,J23=10),"□",IF(AND(J23-L23=-10,L23=10),"■",IF(J23&gt;L23,"○",IF(J23=L23,"△",IF(J23&lt;L23,"●"))))))</f>
        <v>●</v>
      </c>
      <c r="L23" s="109">
        <f>+M22</f>
        <v>3</v>
      </c>
      <c r="M23" s="107"/>
      <c r="N23" s="108" t="s">
        <v>191</v>
      </c>
      <c r="O23" s="109"/>
      <c r="P23" s="59">
        <f t="shared" ref="P23" si="30">COUNTIFS(D23:O23,"○")</f>
        <v>0</v>
      </c>
      <c r="Q23" s="59">
        <f t="shared" ref="Q23" si="31">COUNTIFS(D23:O23,"△")</f>
        <v>0</v>
      </c>
      <c r="R23" s="59">
        <f t="shared" ref="R23" si="32">COUNTIFS(D23:O23,"●")</f>
        <v>3</v>
      </c>
      <c r="S23" s="59">
        <f>D23+G23+J23+M23</f>
        <v>2</v>
      </c>
      <c r="T23" s="59">
        <f t="shared" si="26"/>
        <v>11</v>
      </c>
      <c r="U23" s="59">
        <f t="shared" si="27"/>
        <v>-9</v>
      </c>
      <c r="V23" s="59">
        <f t="shared" si="28"/>
        <v>0</v>
      </c>
      <c r="W23" s="59">
        <v>4</v>
      </c>
      <c r="X23" s="22">
        <v>12</v>
      </c>
    </row>
    <row r="24" spans="2:26" ht="30" customHeight="1">
      <c r="B24" s="60"/>
      <c r="C24" s="104"/>
      <c r="D24" s="108"/>
      <c r="E24" s="108"/>
      <c r="F24" s="108"/>
      <c r="G24" s="108"/>
      <c r="H24" s="108"/>
      <c r="I24" s="108"/>
      <c r="J24" s="108"/>
      <c r="K24" s="108"/>
      <c r="L24" s="108"/>
      <c r="M24" s="108"/>
      <c r="N24" s="108"/>
      <c r="O24" s="108"/>
      <c r="P24" s="108"/>
      <c r="Q24" s="108"/>
      <c r="R24" s="108"/>
      <c r="S24" s="105"/>
      <c r="T24" s="105"/>
      <c r="U24" s="105"/>
      <c r="V24" s="105"/>
      <c r="W24" s="105"/>
      <c r="X24" s="22"/>
    </row>
    <row r="25" spans="2:26" ht="30" customHeight="1">
      <c r="B25" s="78" t="s">
        <v>196</v>
      </c>
      <c r="C25" s="62" t="s">
        <v>68</v>
      </c>
      <c r="D25" s="189" t="str">
        <f>B26</f>
        <v>明石FC</v>
      </c>
      <c r="E25" s="190"/>
      <c r="F25" s="191"/>
      <c r="G25" s="189" t="str">
        <f>B27</f>
        <v>旭FCｊｒ　B</v>
      </c>
      <c r="H25" s="190"/>
      <c r="I25" s="191"/>
      <c r="J25" s="189" t="str">
        <f>B28</f>
        <v>小野FC</v>
      </c>
      <c r="K25" s="190"/>
      <c r="L25" s="191"/>
      <c r="M25" s="189" t="str">
        <f>B29</f>
        <v>旭FCｊr　A</v>
      </c>
      <c r="N25" s="190"/>
      <c r="O25" s="191"/>
      <c r="P25" s="61" t="s">
        <v>74</v>
      </c>
      <c r="Q25" s="61" t="s">
        <v>75</v>
      </c>
      <c r="R25" s="106" t="s">
        <v>76</v>
      </c>
      <c r="S25" s="103" t="s">
        <v>69</v>
      </c>
      <c r="T25" s="103" t="s">
        <v>70</v>
      </c>
      <c r="U25" s="57" t="s">
        <v>71</v>
      </c>
      <c r="V25" s="58" t="s">
        <v>72</v>
      </c>
      <c r="W25" s="103" t="s">
        <v>73</v>
      </c>
      <c r="X25" s="21"/>
    </row>
    <row r="26" spans="2:26" s="23" customFormat="1" ht="30" customHeight="1">
      <c r="B26" s="61" t="str">
        <f>組合せデータ!B59</f>
        <v>明石FC</v>
      </c>
      <c r="C26" s="63"/>
      <c r="D26" s="107"/>
      <c r="E26" s="108" t="s">
        <v>191</v>
      </c>
      <c r="F26" s="109"/>
      <c r="G26" s="107">
        <v>4</v>
      </c>
      <c r="H26" s="108" t="str">
        <f>IF(AND(G26=".",I26="."),"-",IF(AND(G26-I26=10,G26=10),"□",IF(AND(G26-I26=-10,I26=10),"■",IF(G26&gt;I26,"○",IF(G26=I26,"△",IF(G26&lt;I26,"●"))))))</f>
        <v>○</v>
      </c>
      <c r="I26" s="109">
        <v>0</v>
      </c>
      <c r="J26" s="107">
        <v>1</v>
      </c>
      <c r="K26" s="108" t="str">
        <f>IF(AND(J26=".",L26="."),"-",IF(AND(J26-L26=10,J26=10),"□",IF(AND(J26-L26=-10,L26=10),"■",IF(J26&gt;L26,"○",IF(J26=L26,"△",IF(J26&lt;L26,"●"))))))</f>
        <v>●</v>
      </c>
      <c r="L26" s="109">
        <v>3</v>
      </c>
      <c r="M26" s="107">
        <v>1</v>
      </c>
      <c r="N26" s="108" t="str">
        <f t="shared" ref="N26:N28" si="33">IF(AND(M26=".",O26="."),"-",IF(AND(M26-O26=10,M26=10),"□",IF(AND(M26-O26=-10,O26=10),"■",IF(M26&gt;O26,"○",IF(M26=O26,"△",IF(M26&lt;O26,"●"))))))</f>
        <v>●</v>
      </c>
      <c r="O26" s="109">
        <v>5</v>
      </c>
      <c r="P26" s="59">
        <f>COUNTIFS(D26:O26,"○")</f>
        <v>1</v>
      </c>
      <c r="Q26" s="59">
        <f>COUNTIFS(D26:O26,"△")</f>
        <v>0</v>
      </c>
      <c r="R26" s="59">
        <f>COUNTIFS(D26:O26,"●")</f>
        <v>2</v>
      </c>
      <c r="S26" s="59">
        <f>D26+G26+J26+M26</f>
        <v>6</v>
      </c>
      <c r="T26" s="59">
        <f>F26+I26+L26+O26</f>
        <v>8</v>
      </c>
      <c r="U26" s="59">
        <f>S26-T26</f>
        <v>-2</v>
      </c>
      <c r="V26" s="59">
        <f>(P26*3)+Q26</f>
        <v>3</v>
      </c>
      <c r="W26" s="59">
        <v>2</v>
      </c>
      <c r="X26" s="24">
        <v>14</v>
      </c>
    </row>
    <row r="27" spans="2:26" ht="30" customHeight="1">
      <c r="B27" s="61" t="str">
        <f>組合せデータ!B60</f>
        <v>旭FCｊｒ　B</v>
      </c>
      <c r="C27" s="63"/>
      <c r="D27" s="107">
        <f>+I26</f>
        <v>0</v>
      </c>
      <c r="E27" s="108" t="str">
        <f t="shared" ref="E27:E29" si="34">IF(AND(D27=".",F27="."),"-",IF(AND(D27-F27=10,D27=10),"□",IF(AND(D27-F27=-10,F27=10),"■",IF(D27&gt;F27,"○",IF(D27=F27,"△",IF(D27&lt;F27,"●"))))))</f>
        <v>●</v>
      </c>
      <c r="F27" s="109">
        <f>+G26</f>
        <v>4</v>
      </c>
      <c r="G27" s="107"/>
      <c r="H27" s="108" t="s">
        <v>191</v>
      </c>
      <c r="I27" s="109"/>
      <c r="J27" s="107">
        <v>2</v>
      </c>
      <c r="K27" s="108" t="str">
        <f>IF(AND(J27=".",L27="."),"-",IF(AND(J27-L27=10,J27=10),"□",IF(AND(J27-L27=-10,L27=10),"■",IF(J27&gt;L27,"○",IF(J27=L27,"△",IF(J27&lt;L27,"●"))))))</f>
        <v>○</v>
      </c>
      <c r="L27" s="109">
        <v>0</v>
      </c>
      <c r="M27" s="107">
        <v>0</v>
      </c>
      <c r="N27" s="108" t="str">
        <f t="shared" si="33"/>
        <v>●</v>
      </c>
      <c r="O27" s="109">
        <v>5</v>
      </c>
      <c r="P27" s="59">
        <f t="shared" ref="P27" si="35">COUNTIFS(D27:O27,"○")</f>
        <v>1</v>
      </c>
      <c r="Q27" s="59">
        <f t="shared" ref="Q27" si="36">COUNTIFS(D27:O27,"△")</f>
        <v>0</v>
      </c>
      <c r="R27" s="59">
        <f t="shared" ref="R27" si="37">COUNTIFS(D27:O27,"●")</f>
        <v>2</v>
      </c>
      <c r="S27" s="59">
        <f>D27+G27+J27+M27</f>
        <v>2</v>
      </c>
      <c r="T27" s="59">
        <f t="shared" ref="T27:T29" si="38">F27+I27+L27+O27</f>
        <v>9</v>
      </c>
      <c r="U27" s="59">
        <f t="shared" ref="U27:U29" si="39">S27-T27</f>
        <v>-7</v>
      </c>
      <c r="V27" s="59">
        <f t="shared" ref="V27:V29" si="40">(P27*3)+Q27</f>
        <v>3</v>
      </c>
      <c r="W27" s="59">
        <v>4</v>
      </c>
      <c r="X27" s="22">
        <v>16</v>
      </c>
    </row>
    <row r="28" spans="2:26" ht="30" customHeight="1">
      <c r="B28" s="61" t="str">
        <f>組合せデータ!B61</f>
        <v>小野FC</v>
      </c>
      <c r="C28" s="63"/>
      <c r="D28" s="107">
        <f>+L26</f>
        <v>3</v>
      </c>
      <c r="E28" s="108" t="str">
        <f t="shared" si="34"/>
        <v>○</v>
      </c>
      <c r="F28" s="109">
        <f>+J26</f>
        <v>1</v>
      </c>
      <c r="G28" s="107">
        <f>+L27</f>
        <v>0</v>
      </c>
      <c r="H28" s="108" t="str">
        <f t="shared" ref="H28:H29" si="41">IF(AND(G28=".",I28="."),"-",IF(AND(G28-I28=10,G28=10),"□",IF(AND(G28-I28=-10,I28=10),"■",IF(G28&gt;I28,"○",IF(G28=I28,"△",IF(G28&lt;I28,"●"))))))</f>
        <v>●</v>
      </c>
      <c r="I28" s="109">
        <f>+J27</f>
        <v>2</v>
      </c>
      <c r="J28" s="107"/>
      <c r="K28" s="108" t="s">
        <v>191</v>
      </c>
      <c r="L28" s="109"/>
      <c r="M28" s="107">
        <v>0</v>
      </c>
      <c r="N28" s="108" t="str">
        <f t="shared" si="33"/>
        <v>●</v>
      </c>
      <c r="O28" s="109">
        <v>6</v>
      </c>
      <c r="P28" s="59">
        <f>COUNTIFS(D28:O28,"○")</f>
        <v>1</v>
      </c>
      <c r="Q28" s="59">
        <f>COUNTIFS(D28:O28,"△")</f>
        <v>0</v>
      </c>
      <c r="R28" s="59">
        <f>COUNTIFS(D28:O28,"●")</f>
        <v>2</v>
      </c>
      <c r="S28" s="59">
        <f>D28+G28+J28+M28</f>
        <v>3</v>
      </c>
      <c r="T28" s="59">
        <f t="shared" si="38"/>
        <v>9</v>
      </c>
      <c r="U28" s="59">
        <f t="shared" si="39"/>
        <v>-6</v>
      </c>
      <c r="V28" s="59">
        <f t="shared" si="40"/>
        <v>3</v>
      </c>
      <c r="W28" s="59">
        <v>3</v>
      </c>
      <c r="X28" s="22">
        <v>15</v>
      </c>
      <c r="Z28" s="124"/>
    </row>
    <row r="29" spans="2:26" ht="30" customHeight="1">
      <c r="B29" s="61" t="str">
        <f>組合せデータ!B62</f>
        <v>旭FCｊr　A</v>
      </c>
      <c r="C29" s="63"/>
      <c r="D29" s="107">
        <f>+O26</f>
        <v>5</v>
      </c>
      <c r="E29" s="108" t="str">
        <f t="shared" si="34"/>
        <v>○</v>
      </c>
      <c r="F29" s="109">
        <f>+M26</f>
        <v>1</v>
      </c>
      <c r="G29" s="107">
        <f>+O27</f>
        <v>5</v>
      </c>
      <c r="H29" s="108" t="str">
        <f t="shared" si="41"/>
        <v>○</v>
      </c>
      <c r="I29" s="109">
        <f>+M27</f>
        <v>0</v>
      </c>
      <c r="J29" s="107">
        <f>+O28</f>
        <v>6</v>
      </c>
      <c r="K29" s="108" t="str">
        <f>IF(AND(J29=".",L29="."),"-",IF(AND(J29-L29=10,J29=10),"□",IF(AND(J29-L29=-10,L29=10),"■",IF(J29&gt;L29,"○",IF(J29=L29,"△",IF(J29&lt;L29,"●"))))))</f>
        <v>○</v>
      </c>
      <c r="L29" s="109">
        <f>+M28</f>
        <v>0</v>
      </c>
      <c r="M29" s="107"/>
      <c r="N29" s="108" t="s">
        <v>191</v>
      </c>
      <c r="O29" s="109"/>
      <c r="P29" s="59">
        <f t="shared" ref="P29" si="42">COUNTIFS(D29:O29,"○")</f>
        <v>3</v>
      </c>
      <c r="Q29" s="59">
        <f t="shared" ref="Q29" si="43">COUNTIFS(D29:O29,"△")</f>
        <v>0</v>
      </c>
      <c r="R29" s="59">
        <f t="shared" ref="R29" si="44">COUNTIFS(D29:O29,"●")</f>
        <v>0</v>
      </c>
      <c r="S29" s="59">
        <f>D29+G29+J29+M29</f>
        <v>16</v>
      </c>
      <c r="T29" s="59">
        <f t="shared" si="38"/>
        <v>1</v>
      </c>
      <c r="U29" s="59">
        <f t="shared" si="39"/>
        <v>15</v>
      </c>
      <c r="V29" s="59">
        <f t="shared" si="40"/>
        <v>9</v>
      </c>
      <c r="W29" s="59">
        <v>1</v>
      </c>
      <c r="X29" s="22">
        <v>13</v>
      </c>
    </row>
  </sheetData>
  <mergeCells count="18">
    <mergeCell ref="D25:F25"/>
    <mergeCell ref="G25:I25"/>
    <mergeCell ref="J25:L25"/>
    <mergeCell ref="M25:O25"/>
    <mergeCell ref="M11:O11"/>
    <mergeCell ref="D19:F19"/>
    <mergeCell ref="G19:I19"/>
    <mergeCell ref="J19:L19"/>
    <mergeCell ref="M19:O19"/>
    <mergeCell ref="D11:F11"/>
    <mergeCell ref="G11:I11"/>
    <mergeCell ref="J11:L11"/>
    <mergeCell ref="M5:O5"/>
    <mergeCell ref="B2:O2"/>
    <mergeCell ref="D5:F5"/>
    <mergeCell ref="G5:I5"/>
    <mergeCell ref="J5:L5"/>
    <mergeCell ref="B3:G3"/>
  </mergeCells>
  <phoneticPr fontId="2"/>
  <printOptions horizontalCentered="1" verticalCentered="1"/>
  <pageMargins left="0.19685039370078741" right="0.19685039370078741" top="0.39370078740157483" bottom="0.39370078740157483" header="0" footer="0"/>
  <pageSetup paperSize="9" scale="120" orientation="landscape"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workbookViewId="0">
      <selection activeCell="A15" sqref="A15"/>
    </sheetView>
  </sheetViews>
  <sheetFormatPr defaultRowHeight="13.5"/>
  <cols>
    <col min="1" max="1" width="12.5" customWidth="1"/>
    <col min="2" max="23" width="6.625" style="25" customWidth="1"/>
    <col min="24" max="28" width="6.625" customWidth="1"/>
  </cols>
  <sheetData>
    <row r="1" spans="1:24">
      <c r="B1" s="25" t="s">
        <v>276</v>
      </c>
      <c r="I1" s="25" t="s">
        <v>277</v>
      </c>
      <c r="P1" s="25" t="s">
        <v>278</v>
      </c>
    </row>
    <row r="2" spans="1:24" ht="14.25">
      <c r="A2" s="29"/>
      <c r="B2" s="61" t="s">
        <v>74</v>
      </c>
      <c r="C2" s="61" t="s">
        <v>75</v>
      </c>
      <c r="D2" s="106" t="s">
        <v>76</v>
      </c>
      <c r="E2" s="103" t="s">
        <v>69</v>
      </c>
      <c r="F2" s="103" t="s">
        <v>70</v>
      </c>
      <c r="G2" s="57" t="s">
        <v>71</v>
      </c>
      <c r="H2" s="58" t="s">
        <v>72</v>
      </c>
      <c r="I2" s="148" t="s">
        <v>74</v>
      </c>
      <c r="J2" s="148" t="s">
        <v>75</v>
      </c>
      <c r="K2" s="149" t="s">
        <v>76</v>
      </c>
      <c r="L2" s="150" t="s">
        <v>69</v>
      </c>
      <c r="M2" s="150" t="s">
        <v>70</v>
      </c>
      <c r="N2" s="151" t="s">
        <v>71</v>
      </c>
      <c r="O2" s="152" t="s">
        <v>72</v>
      </c>
      <c r="P2" s="61" t="s">
        <v>74</v>
      </c>
      <c r="Q2" s="61" t="s">
        <v>75</v>
      </c>
      <c r="R2" s="106" t="s">
        <v>76</v>
      </c>
      <c r="S2" s="103" t="s">
        <v>69</v>
      </c>
      <c r="T2" s="103" t="s">
        <v>70</v>
      </c>
      <c r="U2" s="57" t="s">
        <v>71</v>
      </c>
      <c r="V2" s="58" t="s">
        <v>72</v>
      </c>
      <c r="W2" s="145" t="s">
        <v>73</v>
      </c>
      <c r="X2" s="29" t="s">
        <v>281</v>
      </c>
    </row>
    <row r="3" spans="1:24" ht="14.25">
      <c r="A3" s="153" t="s">
        <v>89</v>
      </c>
      <c r="B3" s="147">
        <v>3</v>
      </c>
      <c r="C3" s="147">
        <v>0</v>
      </c>
      <c r="D3" s="147">
        <v>0</v>
      </c>
      <c r="E3" s="147">
        <v>21</v>
      </c>
      <c r="F3" s="147">
        <v>2</v>
      </c>
      <c r="G3" s="147">
        <f t="shared" ref="G3:G18" si="0">E3-F3</f>
        <v>19</v>
      </c>
      <c r="H3" s="147">
        <f t="shared" ref="H3:H18" si="1">(B3*3)+C3</f>
        <v>9</v>
      </c>
      <c r="I3" s="146">
        <f>'2日目リーグ表'!P6</f>
        <v>3</v>
      </c>
      <c r="J3" s="146">
        <f>'2日目リーグ表'!Q6</f>
        <v>0</v>
      </c>
      <c r="K3" s="146">
        <f>'2日目リーグ表'!R6</f>
        <v>0</v>
      </c>
      <c r="L3" s="146">
        <f>'2日目リーグ表'!S6</f>
        <v>12</v>
      </c>
      <c r="M3" s="146">
        <f>'2日目リーグ表'!T6</f>
        <v>2</v>
      </c>
      <c r="N3" s="146">
        <f>'2日目リーグ表'!U6</f>
        <v>10</v>
      </c>
      <c r="O3" s="146">
        <f>'2日目リーグ表'!V6</f>
        <v>9</v>
      </c>
      <c r="P3" s="145">
        <f>B3+I3</f>
        <v>6</v>
      </c>
      <c r="Q3" s="145">
        <f t="shared" ref="Q3:Q18" si="2">C3+J3</f>
        <v>0</v>
      </c>
      <c r="R3" s="145">
        <f t="shared" ref="R3:R18" si="3">D3+K3</f>
        <v>0</v>
      </c>
      <c r="S3" s="145">
        <f t="shared" ref="S3:S18" si="4">E3+L3</f>
        <v>33</v>
      </c>
      <c r="T3" s="145">
        <f t="shared" ref="T3:T18" si="5">F3+M3</f>
        <v>4</v>
      </c>
      <c r="U3" s="145">
        <f>S3-T3</f>
        <v>29</v>
      </c>
      <c r="V3" s="145">
        <f t="shared" ref="V3:V18" si="6">H3+O3</f>
        <v>18</v>
      </c>
      <c r="W3" s="145">
        <v>1</v>
      </c>
      <c r="X3" s="29">
        <v>1</v>
      </c>
    </row>
    <row r="4" spans="1:24" ht="14.25">
      <c r="A4" s="153" t="s">
        <v>136</v>
      </c>
      <c r="B4" s="147">
        <v>1</v>
      </c>
      <c r="C4" s="147">
        <v>1</v>
      </c>
      <c r="D4" s="147">
        <v>1</v>
      </c>
      <c r="E4" s="147">
        <v>15</v>
      </c>
      <c r="F4" s="147">
        <v>7</v>
      </c>
      <c r="G4" s="147">
        <f t="shared" si="0"/>
        <v>8</v>
      </c>
      <c r="H4" s="147">
        <f t="shared" si="1"/>
        <v>4</v>
      </c>
      <c r="I4" s="146">
        <f>'2日目リーグ表'!P12</f>
        <v>1</v>
      </c>
      <c r="J4" s="146">
        <f>'2日目リーグ表'!Q12</f>
        <v>1</v>
      </c>
      <c r="K4" s="146">
        <f>'2日目リーグ表'!R12</f>
        <v>1</v>
      </c>
      <c r="L4" s="146">
        <f>'2日目リーグ表'!S12</f>
        <v>4</v>
      </c>
      <c r="M4" s="146">
        <f>'2日目リーグ表'!T12</f>
        <v>3</v>
      </c>
      <c r="N4" s="146">
        <f>'2日目リーグ表'!U12</f>
        <v>1</v>
      </c>
      <c r="O4" s="146">
        <f>'2日目リーグ表'!V12</f>
        <v>4</v>
      </c>
      <c r="P4" s="145">
        <f t="shared" ref="P4:P18" si="7">B4+I4</f>
        <v>2</v>
      </c>
      <c r="Q4" s="145">
        <f t="shared" si="2"/>
        <v>2</v>
      </c>
      <c r="R4" s="145">
        <f t="shared" si="3"/>
        <v>2</v>
      </c>
      <c r="S4" s="145">
        <f t="shared" si="4"/>
        <v>19</v>
      </c>
      <c r="T4" s="145">
        <f t="shared" si="5"/>
        <v>10</v>
      </c>
      <c r="U4" s="145">
        <f t="shared" ref="U4:U18" si="8">S4-T4</f>
        <v>9</v>
      </c>
      <c r="V4" s="145">
        <f t="shared" si="6"/>
        <v>8</v>
      </c>
      <c r="W4" s="145">
        <v>9</v>
      </c>
      <c r="X4" s="29">
        <v>8</v>
      </c>
    </row>
    <row r="5" spans="1:24" ht="14.25">
      <c r="A5" s="153" t="s">
        <v>154</v>
      </c>
      <c r="B5" s="147">
        <v>0</v>
      </c>
      <c r="C5" s="147">
        <v>1</v>
      </c>
      <c r="D5" s="147">
        <v>2</v>
      </c>
      <c r="E5" s="147">
        <v>5</v>
      </c>
      <c r="F5" s="147">
        <v>24</v>
      </c>
      <c r="G5" s="147">
        <f t="shared" si="0"/>
        <v>-19</v>
      </c>
      <c r="H5" s="147">
        <f t="shared" si="1"/>
        <v>1</v>
      </c>
      <c r="I5" s="146">
        <f>'2日目リーグ表'!P20</f>
        <v>0</v>
      </c>
      <c r="J5" s="146">
        <f>'2日目リーグ表'!Q20</f>
        <v>0</v>
      </c>
      <c r="K5" s="146">
        <f>'2日目リーグ表'!R20</f>
        <v>3</v>
      </c>
      <c r="L5" s="146">
        <f>'2日目リーグ表'!S20</f>
        <v>3</v>
      </c>
      <c r="M5" s="146">
        <f>'2日目リーグ表'!T20</f>
        <v>13</v>
      </c>
      <c r="N5" s="146">
        <f>'2日目リーグ表'!U20</f>
        <v>-10</v>
      </c>
      <c r="O5" s="146">
        <f>'2日目リーグ表'!V20</f>
        <v>0</v>
      </c>
      <c r="P5" s="145">
        <f t="shared" si="7"/>
        <v>0</v>
      </c>
      <c r="Q5" s="145">
        <f t="shared" si="2"/>
        <v>1</v>
      </c>
      <c r="R5" s="145">
        <f t="shared" si="3"/>
        <v>5</v>
      </c>
      <c r="S5" s="145">
        <f t="shared" si="4"/>
        <v>8</v>
      </c>
      <c r="T5" s="145">
        <f t="shared" si="5"/>
        <v>37</v>
      </c>
      <c r="U5" s="145">
        <f t="shared" si="8"/>
        <v>-29</v>
      </c>
      <c r="V5" s="145">
        <f t="shared" si="6"/>
        <v>1</v>
      </c>
      <c r="W5" s="145">
        <v>15</v>
      </c>
      <c r="X5" s="29">
        <v>14</v>
      </c>
    </row>
    <row r="6" spans="1:24" ht="14.25">
      <c r="A6" s="153" t="s">
        <v>140</v>
      </c>
      <c r="B6" s="147">
        <v>1</v>
      </c>
      <c r="C6" s="147">
        <v>0</v>
      </c>
      <c r="D6" s="147">
        <v>2</v>
      </c>
      <c r="E6" s="147">
        <v>8</v>
      </c>
      <c r="F6" s="147">
        <v>16</v>
      </c>
      <c r="G6" s="147">
        <f t="shared" si="0"/>
        <v>-8</v>
      </c>
      <c r="H6" s="147">
        <f t="shared" si="1"/>
        <v>3</v>
      </c>
      <c r="I6" s="146">
        <f>'2日目リーグ表'!P26</f>
        <v>1</v>
      </c>
      <c r="J6" s="146">
        <f>'2日目リーグ表'!Q26</f>
        <v>0</v>
      </c>
      <c r="K6" s="146">
        <f>'2日目リーグ表'!R26</f>
        <v>2</v>
      </c>
      <c r="L6" s="146">
        <f>'2日目リーグ表'!S26</f>
        <v>6</v>
      </c>
      <c r="M6" s="146">
        <f>'2日目リーグ表'!T26</f>
        <v>7</v>
      </c>
      <c r="N6" s="146">
        <f>'2日目リーグ表'!U26</f>
        <v>-1</v>
      </c>
      <c r="O6" s="146">
        <f>'2日目リーグ表'!V26</f>
        <v>3</v>
      </c>
      <c r="P6" s="145">
        <f>B6+I6</f>
        <v>2</v>
      </c>
      <c r="Q6" s="145">
        <f>C6+J6</f>
        <v>0</v>
      </c>
      <c r="R6" s="145">
        <f t="shared" si="3"/>
        <v>4</v>
      </c>
      <c r="S6" s="145">
        <f t="shared" si="4"/>
        <v>14</v>
      </c>
      <c r="T6" s="145">
        <f t="shared" si="5"/>
        <v>23</v>
      </c>
      <c r="U6" s="145">
        <f t="shared" si="8"/>
        <v>-9</v>
      </c>
      <c r="V6" s="145">
        <f t="shared" si="6"/>
        <v>6</v>
      </c>
      <c r="W6" s="145">
        <v>11</v>
      </c>
      <c r="X6" s="29">
        <v>10</v>
      </c>
    </row>
    <row r="7" spans="1:24" ht="14.25">
      <c r="A7" s="153" t="s">
        <v>133</v>
      </c>
      <c r="B7" s="147">
        <v>0</v>
      </c>
      <c r="C7" s="147">
        <v>2</v>
      </c>
      <c r="D7" s="147">
        <v>1</v>
      </c>
      <c r="E7" s="147">
        <v>3</v>
      </c>
      <c r="F7" s="147">
        <v>6</v>
      </c>
      <c r="G7" s="147">
        <f t="shared" si="0"/>
        <v>-3</v>
      </c>
      <c r="H7" s="147">
        <f t="shared" si="1"/>
        <v>2</v>
      </c>
      <c r="I7" s="146">
        <f>'2日目リーグ表'!P8</f>
        <v>0</v>
      </c>
      <c r="J7" s="146">
        <f>'2日目リーグ表'!Q8</f>
        <v>0</v>
      </c>
      <c r="K7" s="146">
        <f>'2日目リーグ表'!R8</f>
        <v>3</v>
      </c>
      <c r="L7" s="146">
        <f>'2日目リーグ表'!S8</f>
        <v>1</v>
      </c>
      <c r="M7" s="146">
        <f>'2日目リーグ表'!T8</f>
        <v>8</v>
      </c>
      <c r="N7" s="146">
        <f>'2日目リーグ表'!U8</f>
        <v>-7</v>
      </c>
      <c r="O7" s="146">
        <f>'2日目リーグ表'!V8</f>
        <v>0</v>
      </c>
      <c r="P7" s="145">
        <f t="shared" si="7"/>
        <v>0</v>
      </c>
      <c r="Q7" s="145">
        <f t="shared" si="2"/>
        <v>2</v>
      </c>
      <c r="R7" s="145">
        <f t="shared" si="3"/>
        <v>4</v>
      </c>
      <c r="S7" s="145">
        <f t="shared" si="4"/>
        <v>4</v>
      </c>
      <c r="T7" s="145">
        <f t="shared" si="5"/>
        <v>14</v>
      </c>
      <c r="U7" s="145">
        <f t="shared" si="8"/>
        <v>-10</v>
      </c>
      <c r="V7" s="145">
        <f t="shared" si="6"/>
        <v>2</v>
      </c>
      <c r="W7" s="145">
        <v>14</v>
      </c>
      <c r="X7" s="29">
        <v>13</v>
      </c>
    </row>
    <row r="8" spans="1:24" ht="14.25">
      <c r="A8" s="153" t="s">
        <v>155</v>
      </c>
      <c r="B8" s="147">
        <v>3</v>
      </c>
      <c r="C8" s="147">
        <v>0</v>
      </c>
      <c r="D8" s="147">
        <v>0</v>
      </c>
      <c r="E8" s="147">
        <v>8</v>
      </c>
      <c r="F8" s="147">
        <v>2</v>
      </c>
      <c r="G8" s="147">
        <f t="shared" si="0"/>
        <v>6</v>
      </c>
      <c r="H8" s="147">
        <f t="shared" si="1"/>
        <v>9</v>
      </c>
      <c r="I8" s="146">
        <f>'2日目リーグ表'!P14</f>
        <v>3</v>
      </c>
      <c r="J8" s="146">
        <f>'2日目リーグ表'!Q14</f>
        <v>0</v>
      </c>
      <c r="K8" s="146">
        <f>'2日目リーグ表'!R14</f>
        <v>0</v>
      </c>
      <c r="L8" s="146">
        <f>'2日目リーグ表'!S14</f>
        <v>9</v>
      </c>
      <c r="M8" s="146">
        <f>'2日目リーグ表'!T14</f>
        <v>0</v>
      </c>
      <c r="N8" s="146">
        <f>'2日目リーグ表'!U14</f>
        <v>9</v>
      </c>
      <c r="O8" s="146">
        <f>'2日目リーグ表'!V14</f>
        <v>9</v>
      </c>
      <c r="P8" s="145">
        <f t="shared" si="7"/>
        <v>6</v>
      </c>
      <c r="Q8" s="145">
        <f t="shared" si="2"/>
        <v>0</v>
      </c>
      <c r="R8" s="145">
        <f t="shared" si="3"/>
        <v>0</v>
      </c>
      <c r="S8" s="145">
        <f t="shared" si="4"/>
        <v>17</v>
      </c>
      <c r="T8" s="145">
        <f t="shared" si="5"/>
        <v>2</v>
      </c>
      <c r="U8" s="145">
        <f t="shared" si="8"/>
        <v>15</v>
      </c>
      <c r="V8" s="145">
        <f t="shared" si="6"/>
        <v>18</v>
      </c>
      <c r="W8" s="145">
        <v>2</v>
      </c>
      <c r="X8" s="29">
        <v>2</v>
      </c>
    </row>
    <row r="9" spans="1:24" ht="14.25">
      <c r="A9" s="153" t="s">
        <v>144</v>
      </c>
      <c r="B9" s="147">
        <v>0</v>
      </c>
      <c r="C9" s="147">
        <v>1</v>
      </c>
      <c r="D9" s="147">
        <v>2</v>
      </c>
      <c r="E9" s="147">
        <v>0</v>
      </c>
      <c r="F9" s="147">
        <v>3</v>
      </c>
      <c r="G9" s="147">
        <f t="shared" si="0"/>
        <v>-3</v>
      </c>
      <c r="H9" s="147">
        <f t="shared" si="1"/>
        <v>1</v>
      </c>
      <c r="I9" s="146">
        <f>'2日目リーグ表'!P21</f>
        <v>2</v>
      </c>
      <c r="J9" s="146">
        <f>'2日目リーグ表'!Q21</f>
        <v>1</v>
      </c>
      <c r="K9" s="146">
        <f>'2日目リーグ表'!R21</f>
        <v>0</v>
      </c>
      <c r="L9" s="146">
        <f>'2日目リーグ表'!S21</f>
        <v>9</v>
      </c>
      <c r="M9" s="146">
        <f>'2日目リーグ表'!T21</f>
        <v>3</v>
      </c>
      <c r="N9" s="146">
        <f>'2日目リーグ表'!U21</f>
        <v>6</v>
      </c>
      <c r="O9" s="146">
        <f>'2日目リーグ表'!V21</f>
        <v>7</v>
      </c>
      <c r="P9" s="145">
        <f t="shared" si="7"/>
        <v>2</v>
      </c>
      <c r="Q9" s="145">
        <f t="shared" si="2"/>
        <v>2</v>
      </c>
      <c r="R9" s="145">
        <f t="shared" si="3"/>
        <v>2</v>
      </c>
      <c r="S9" s="145">
        <f t="shared" si="4"/>
        <v>9</v>
      </c>
      <c r="T9" s="145">
        <f t="shared" si="5"/>
        <v>6</v>
      </c>
      <c r="U9" s="145">
        <f t="shared" si="8"/>
        <v>3</v>
      </c>
      <c r="V9" s="145">
        <f t="shared" si="6"/>
        <v>8</v>
      </c>
      <c r="W9" s="145">
        <v>10</v>
      </c>
      <c r="X9" s="29">
        <v>9</v>
      </c>
    </row>
    <row r="10" spans="1:24" ht="14.25">
      <c r="A10" s="153" t="s">
        <v>142</v>
      </c>
      <c r="B10" s="147">
        <v>1</v>
      </c>
      <c r="C10" s="147">
        <v>1</v>
      </c>
      <c r="D10" s="147">
        <v>1</v>
      </c>
      <c r="E10" s="147">
        <v>4</v>
      </c>
      <c r="F10" s="147">
        <v>4</v>
      </c>
      <c r="G10" s="147">
        <f t="shared" si="0"/>
        <v>0</v>
      </c>
      <c r="H10" s="147">
        <f t="shared" si="1"/>
        <v>4</v>
      </c>
      <c r="I10" s="146">
        <f>'2日目リーグ表'!P28</f>
        <v>0</v>
      </c>
      <c r="J10" s="146">
        <f>'2日目リーグ表'!Q28</f>
        <v>0</v>
      </c>
      <c r="K10" s="146">
        <f>'2日目リーグ表'!R28</f>
        <v>3</v>
      </c>
      <c r="L10" s="146">
        <f>'2日目リーグ表'!S28</f>
        <v>3</v>
      </c>
      <c r="M10" s="146">
        <f>'2日目リーグ表'!T28</f>
        <v>14</v>
      </c>
      <c r="N10" s="146">
        <f>'2日目リーグ表'!U28</f>
        <v>-11</v>
      </c>
      <c r="O10" s="146">
        <f>'2日目リーグ表'!V28</f>
        <v>0</v>
      </c>
      <c r="P10" s="145">
        <f t="shared" si="7"/>
        <v>1</v>
      </c>
      <c r="Q10" s="145">
        <f t="shared" si="2"/>
        <v>1</v>
      </c>
      <c r="R10" s="145">
        <f t="shared" si="3"/>
        <v>4</v>
      </c>
      <c r="S10" s="145">
        <f t="shared" si="4"/>
        <v>7</v>
      </c>
      <c r="T10" s="145">
        <f t="shared" si="5"/>
        <v>18</v>
      </c>
      <c r="U10" s="145">
        <f t="shared" si="8"/>
        <v>-11</v>
      </c>
      <c r="V10" s="145">
        <f t="shared" si="6"/>
        <v>4</v>
      </c>
      <c r="W10" s="145">
        <v>12</v>
      </c>
      <c r="X10" s="29">
        <v>11</v>
      </c>
    </row>
    <row r="11" spans="1:24" ht="14.25">
      <c r="A11" s="153" t="s">
        <v>129</v>
      </c>
      <c r="B11" s="147">
        <v>2</v>
      </c>
      <c r="C11" s="147">
        <v>1</v>
      </c>
      <c r="D11" s="147">
        <v>0</v>
      </c>
      <c r="E11" s="147">
        <v>5</v>
      </c>
      <c r="F11" s="147">
        <v>1</v>
      </c>
      <c r="G11" s="147">
        <f t="shared" si="0"/>
        <v>4</v>
      </c>
      <c r="H11" s="147">
        <f t="shared" si="1"/>
        <v>7</v>
      </c>
      <c r="I11" s="146">
        <f>'2日目リーグ表'!P7</f>
        <v>1</v>
      </c>
      <c r="J11" s="146">
        <f>'2日目リーグ表'!Q7</f>
        <v>0</v>
      </c>
      <c r="K11" s="146">
        <f>'2日目リーグ表'!R7</f>
        <v>2</v>
      </c>
      <c r="L11" s="146">
        <f>'2日目リーグ表'!S7</f>
        <v>3</v>
      </c>
      <c r="M11" s="146">
        <f>'2日目リーグ表'!T7</f>
        <v>6</v>
      </c>
      <c r="N11" s="146">
        <f>'2日目リーグ表'!U7</f>
        <v>-3</v>
      </c>
      <c r="O11" s="146">
        <f>'2日目リーグ表'!V7</f>
        <v>3</v>
      </c>
      <c r="P11" s="145">
        <f>B11+I11</f>
        <v>3</v>
      </c>
      <c r="Q11" s="145">
        <f>C11+J11</f>
        <v>1</v>
      </c>
      <c r="R11" s="145">
        <f t="shared" si="3"/>
        <v>2</v>
      </c>
      <c r="S11" s="145">
        <f t="shared" si="4"/>
        <v>8</v>
      </c>
      <c r="T11" s="145">
        <f t="shared" si="5"/>
        <v>7</v>
      </c>
      <c r="U11" s="145">
        <f t="shared" si="8"/>
        <v>1</v>
      </c>
      <c r="V11" s="145">
        <f t="shared" si="6"/>
        <v>10</v>
      </c>
      <c r="W11" s="145">
        <v>7</v>
      </c>
      <c r="X11" s="29">
        <v>6</v>
      </c>
    </row>
    <row r="12" spans="1:24" ht="14.25">
      <c r="A12" s="153" t="s">
        <v>128</v>
      </c>
      <c r="B12" s="147">
        <v>1</v>
      </c>
      <c r="C12" s="147">
        <v>2</v>
      </c>
      <c r="D12" s="147">
        <v>0</v>
      </c>
      <c r="E12" s="147">
        <v>5</v>
      </c>
      <c r="F12" s="147">
        <v>1</v>
      </c>
      <c r="G12" s="147">
        <f t="shared" si="0"/>
        <v>4</v>
      </c>
      <c r="H12" s="147">
        <f t="shared" si="1"/>
        <v>5</v>
      </c>
      <c r="I12" s="146">
        <f>'2日目リーグ表'!P13</f>
        <v>1</v>
      </c>
      <c r="J12" s="146">
        <f>'2日目リーグ表'!Q13</f>
        <v>1</v>
      </c>
      <c r="K12" s="146">
        <f>'2日目リーグ表'!R13</f>
        <v>1</v>
      </c>
      <c r="L12" s="146">
        <f>'2日目リーグ表'!S13</f>
        <v>4</v>
      </c>
      <c r="M12" s="146">
        <f>'2日目リーグ表'!T13</f>
        <v>1</v>
      </c>
      <c r="N12" s="146">
        <f>'2日目リーグ表'!U13</f>
        <v>3</v>
      </c>
      <c r="O12" s="146">
        <f>'2日目リーグ表'!V13</f>
        <v>4</v>
      </c>
      <c r="P12" s="145">
        <f t="shared" si="7"/>
        <v>2</v>
      </c>
      <c r="Q12" s="145">
        <f t="shared" si="2"/>
        <v>3</v>
      </c>
      <c r="R12" s="145">
        <f>D12+K12</f>
        <v>1</v>
      </c>
      <c r="S12" s="145">
        <f t="shared" si="4"/>
        <v>9</v>
      </c>
      <c r="T12" s="145">
        <f t="shared" si="5"/>
        <v>2</v>
      </c>
      <c r="U12" s="145">
        <f t="shared" si="8"/>
        <v>7</v>
      </c>
      <c r="V12" s="145">
        <f t="shared" si="6"/>
        <v>9</v>
      </c>
      <c r="W12" s="145">
        <v>8</v>
      </c>
      <c r="X12" s="29">
        <v>7</v>
      </c>
    </row>
    <row r="13" spans="1:24" ht="14.25">
      <c r="A13" s="153" t="s">
        <v>150</v>
      </c>
      <c r="B13" s="147">
        <v>0</v>
      </c>
      <c r="C13" s="147">
        <v>0</v>
      </c>
      <c r="D13" s="147">
        <v>3</v>
      </c>
      <c r="E13" s="147">
        <v>1</v>
      </c>
      <c r="F13" s="147">
        <v>8</v>
      </c>
      <c r="G13" s="147">
        <f t="shared" si="0"/>
        <v>-7</v>
      </c>
      <c r="H13" s="147">
        <f t="shared" si="1"/>
        <v>0</v>
      </c>
      <c r="I13" s="146">
        <f>'2日目リーグ表'!P22</f>
        <v>1</v>
      </c>
      <c r="J13" s="146">
        <f>'2日目リーグ表'!Q22</f>
        <v>0</v>
      </c>
      <c r="K13" s="146">
        <f>'2日目リーグ表'!R22</f>
        <v>2</v>
      </c>
      <c r="L13" s="146">
        <f>'2日目リーグ表'!S22</f>
        <v>8</v>
      </c>
      <c r="M13" s="146">
        <f>'2日目リーグ表'!T22</f>
        <v>8</v>
      </c>
      <c r="N13" s="146">
        <f>'2日目リーグ表'!U22</f>
        <v>0</v>
      </c>
      <c r="O13" s="146">
        <f>'2日目リーグ表'!V22</f>
        <v>3</v>
      </c>
      <c r="P13" s="145">
        <f t="shared" si="7"/>
        <v>1</v>
      </c>
      <c r="Q13" s="145">
        <f t="shared" si="2"/>
        <v>0</v>
      </c>
      <c r="R13" s="145">
        <f t="shared" si="3"/>
        <v>5</v>
      </c>
      <c r="S13" s="145">
        <f t="shared" si="4"/>
        <v>9</v>
      </c>
      <c r="T13" s="145">
        <f t="shared" si="5"/>
        <v>16</v>
      </c>
      <c r="U13" s="145">
        <f t="shared" si="8"/>
        <v>-7</v>
      </c>
      <c r="V13" s="145">
        <f t="shared" si="6"/>
        <v>3</v>
      </c>
      <c r="W13" s="145">
        <v>13</v>
      </c>
      <c r="X13" s="29">
        <v>12</v>
      </c>
    </row>
    <row r="14" spans="1:24" ht="14.25">
      <c r="A14" s="153" t="s">
        <v>146</v>
      </c>
      <c r="B14" s="147">
        <v>1</v>
      </c>
      <c r="C14" s="147">
        <v>1</v>
      </c>
      <c r="D14" s="147">
        <v>1</v>
      </c>
      <c r="E14" s="147">
        <v>2</v>
      </c>
      <c r="F14" s="147">
        <v>3</v>
      </c>
      <c r="G14" s="147">
        <f t="shared" si="0"/>
        <v>-1</v>
      </c>
      <c r="H14" s="147">
        <f t="shared" si="1"/>
        <v>4</v>
      </c>
      <c r="I14" s="146">
        <f>'2日目リーグ表'!P27</f>
        <v>2</v>
      </c>
      <c r="J14" s="146">
        <f>'2日目リーグ表'!Q27</f>
        <v>1</v>
      </c>
      <c r="K14" s="146">
        <f>'2日目リーグ表'!R27</f>
        <v>0</v>
      </c>
      <c r="L14" s="146">
        <f>'2日目リーグ表'!S27</f>
        <v>6</v>
      </c>
      <c r="M14" s="146">
        <f>'2日目リーグ表'!T27</f>
        <v>2</v>
      </c>
      <c r="N14" s="146">
        <f>'2日目リーグ表'!U27</f>
        <v>4</v>
      </c>
      <c r="O14" s="146">
        <f>'2日目リーグ表'!V27</f>
        <v>7</v>
      </c>
      <c r="P14" s="145">
        <f t="shared" si="7"/>
        <v>3</v>
      </c>
      <c r="Q14" s="145">
        <f t="shared" si="2"/>
        <v>2</v>
      </c>
      <c r="R14" s="145">
        <f t="shared" si="3"/>
        <v>1</v>
      </c>
      <c r="S14" s="145">
        <f t="shared" si="4"/>
        <v>8</v>
      </c>
      <c r="T14" s="145">
        <f t="shared" si="5"/>
        <v>5</v>
      </c>
      <c r="U14" s="145">
        <f t="shared" si="8"/>
        <v>3</v>
      </c>
      <c r="V14" s="145">
        <f t="shared" si="6"/>
        <v>11</v>
      </c>
      <c r="W14" s="145">
        <v>6</v>
      </c>
      <c r="X14" s="29">
        <v>5</v>
      </c>
    </row>
    <row r="15" spans="1:24" ht="14.25">
      <c r="A15" s="153" t="s">
        <v>138</v>
      </c>
      <c r="B15" s="147">
        <v>2</v>
      </c>
      <c r="C15" s="147">
        <v>0</v>
      </c>
      <c r="D15" s="147">
        <v>1</v>
      </c>
      <c r="E15" s="147">
        <v>8</v>
      </c>
      <c r="F15" s="147">
        <v>4</v>
      </c>
      <c r="G15" s="147">
        <f t="shared" si="0"/>
        <v>4</v>
      </c>
      <c r="H15" s="147">
        <f t="shared" si="1"/>
        <v>6</v>
      </c>
      <c r="I15" s="146">
        <f>'2日目リーグ表'!P9</f>
        <v>2</v>
      </c>
      <c r="J15" s="146">
        <f>'2日目リーグ表'!Q9</f>
        <v>0</v>
      </c>
      <c r="K15" s="146">
        <f>'2日目リーグ表'!R9</f>
        <v>1</v>
      </c>
      <c r="L15" s="146">
        <f>'2日目リーグ表'!S9</f>
        <v>5</v>
      </c>
      <c r="M15" s="146">
        <f>'2日目リーグ表'!T9</f>
        <v>5</v>
      </c>
      <c r="N15" s="146">
        <f>'2日目リーグ表'!U9</f>
        <v>0</v>
      </c>
      <c r="O15" s="146">
        <f>'2日目リーグ表'!V9</f>
        <v>6</v>
      </c>
      <c r="P15" s="145">
        <f t="shared" si="7"/>
        <v>4</v>
      </c>
      <c r="Q15" s="145">
        <f t="shared" si="2"/>
        <v>0</v>
      </c>
      <c r="R15" s="145">
        <f t="shared" si="3"/>
        <v>2</v>
      </c>
      <c r="S15" s="145">
        <f t="shared" si="4"/>
        <v>13</v>
      </c>
      <c r="T15" s="145">
        <f t="shared" si="5"/>
        <v>9</v>
      </c>
      <c r="U15" s="145">
        <f t="shared" si="8"/>
        <v>4</v>
      </c>
      <c r="V15" s="145">
        <f t="shared" si="6"/>
        <v>12</v>
      </c>
      <c r="W15" s="145">
        <v>5</v>
      </c>
      <c r="X15" s="29">
        <v>4</v>
      </c>
    </row>
    <row r="16" spans="1:24" ht="14.25">
      <c r="A16" s="153" t="s">
        <v>148</v>
      </c>
      <c r="B16" s="147">
        <v>0</v>
      </c>
      <c r="C16" s="147">
        <v>0</v>
      </c>
      <c r="D16" s="147">
        <v>3</v>
      </c>
      <c r="E16" s="147">
        <v>0</v>
      </c>
      <c r="F16" s="147">
        <v>10</v>
      </c>
      <c r="G16" s="147">
        <f t="shared" si="0"/>
        <v>-10</v>
      </c>
      <c r="H16" s="147">
        <f t="shared" si="1"/>
        <v>0</v>
      </c>
      <c r="I16" s="146">
        <f>'2日目リーグ表'!P15</f>
        <v>0</v>
      </c>
      <c r="J16" s="146">
        <f>'2日目リーグ表'!Q15</f>
        <v>0</v>
      </c>
      <c r="K16" s="146">
        <f>'2日目リーグ表'!R15</f>
        <v>3</v>
      </c>
      <c r="L16" s="146">
        <f>'2日目リーグ表'!S15</f>
        <v>0</v>
      </c>
      <c r="M16" s="146">
        <f>'2日目リーグ表'!T15</f>
        <v>13</v>
      </c>
      <c r="N16" s="146">
        <f>'2日目リーグ表'!U15</f>
        <v>-13</v>
      </c>
      <c r="O16" s="146">
        <f>'2日目リーグ表'!V15</f>
        <v>0</v>
      </c>
      <c r="P16" s="145">
        <f t="shared" si="7"/>
        <v>0</v>
      </c>
      <c r="Q16" s="145">
        <f t="shared" si="2"/>
        <v>0</v>
      </c>
      <c r="R16" s="145">
        <f t="shared" si="3"/>
        <v>6</v>
      </c>
      <c r="S16" s="145">
        <f t="shared" si="4"/>
        <v>0</v>
      </c>
      <c r="T16" s="145">
        <f t="shared" si="5"/>
        <v>23</v>
      </c>
      <c r="U16" s="145">
        <f t="shared" si="8"/>
        <v>-23</v>
      </c>
      <c r="V16" s="145">
        <f t="shared" si="6"/>
        <v>0</v>
      </c>
      <c r="W16" s="145">
        <v>16</v>
      </c>
      <c r="X16" s="29">
        <v>15</v>
      </c>
    </row>
    <row r="17" spans="1:24" ht="14.25">
      <c r="A17" s="153" t="s">
        <v>131</v>
      </c>
      <c r="B17" s="147">
        <v>2</v>
      </c>
      <c r="C17" s="147">
        <v>0</v>
      </c>
      <c r="D17" s="147">
        <v>1</v>
      </c>
      <c r="E17" s="147">
        <v>8</v>
      </c>
      <c r="F17" s="147">
        <v>2</v>
      </c>
      <c r="G17" s="147">
        <f t="shared" si="0"/>
        <v>6</v>
      </c>
      <c r="H17" s="147">
        <f t="shared" si="1"/>
        <v>6</v>
      </c>
      <c r="I17" s="146">
        <f>'2日目リーグ表'!P23</f>
        <v>2</v>
      </c>
      <c r="J17" s="146">
        <f>'2日目リーグ表'!Q23</f>
        <v>1</v>
      </c>
      <c r="K17" s="146">
        <f>'2日目リーグ表'!R23</f>
        <v>0</v>
      </c>
      <c r="L17" s="146">
        <f>'2日目リーグ表'!S23</f>
        <v>8</v>
      </c>
      <c r="M17" s="146">
        <f>'2日目リーグ表'!T23</f>
        <v>4</v>
      </c>
      <c r="N17" s="146">
        <f>'2日目リーグ表'!U23</f>
        <v>4</v>
      </c>
      <c r="O17" s="146">
        <f>'2日目リーグ表'!V23</f>
        <v>7</v>
      </c>
      <c r="P17" s="145">
        <f t="shared" si="7"/>
        <v>4</v>
      </c>
      <c r="Q17" s="145">
        <f t="shared" si="2"/>
        <v>1</v>
      </c>
      <c r="R17" s="145">
        <f t="shared" si="3"/>
        <v>1</v>
      </c>
      <c r="S17" s="145">
        <f t="shared" si="4"/>
        <v>16</v>
      </c>
      <c r="T17" s="145">
        <f t="shared" si="5"/>
        <v>6</v>
      </c>
      <c r="U17" s="145">
        <f t="shared" si="8"/>
        <v>10</v>
      </c>
      <c r="V17" s="145">
        <f t="shared" si="6"/>
        <v>13</v>
      </c>
      <c r="W17" s="145">
        <v>4</v>
      </c>
      <c r="X17" s="29" t="s">
        <v>280</v>
      </c>
    </row>
    <row r="18" spans="1:24" ht="14.25">
      <c r="A18" s="153" t="s">
        <v>152</v>
      </c>
      <c r="B18" s="147">
        <v>2</v>
      </c>
      <c r="C18" s="147">
        <v>0</v>
      </c>
      <c r="D18" s="147">
        <v>1</v>
      </c>
      <c r="E18" s="147">
        <v>7</v>
      </c>
      <c r="F18" s="147">
        <v>4</v>
      </c>
      <c r="G18" s="147">
        <f t="shared" si="0"/>
        <v>3</v>
      </c>
      <c r="H18" s="147">
        <f t="shared" si="1"/>
        <v>6</v>
      </c>
      <c r="I18" s="146">
        <f>'2日目リーグ表'!P29</f>
        <v>2</v>
      </c>
      <c r="J18" s="146">
        <f>'2日目リーグ表'!Q29</f>
        <v>1</v>
      </c>
      <c r="K18" s="146">
        <f>'2日目リーグ表'!R29</f>
        <v>0</v>
      </c>
      <c r="L18" s="146">
        <f>'2日目リーグ表'!S29</f>
        <v>10</v>
      </c>
      <c r="M18" s="146">
        <f>'2日目リーグ表'!T29</f>
        <v>2</v>
      </c>
      <c r="N18" s="146">
        <f>'2日目リーグ表'!U29</f>
        <v>8</v>
      </c>
      <c r="O18" s="146">
        <f>'2日目リーグ表'!V29</f>
        <v>7</v>
      </c>
      <c r="P18" s="145">
        <f t="shared" si="7"/>
        <v>4</v>
      </c>
      <c r="Q18" s="145">
        <f t="shared" si="2"/>
        <v>1</v>
      </c>
      <c r="R18" s="145">
        <f t="shared" si="3"/>
        <v>1</v>
      </c>
      <c r="S18" s="145">
        <f t="shared" si="4"/>
        <v>17</v>
      </c>
      <c r="T18" s="145">
        <f t="shared" si="5"/>
        <v>6</v>
      </c>
      <c r="U18" s="145">
        <f t="shared" si="8"/>
        <v>11</v>
      </c>
      <c r="V18" s="145">
        <f t="shared" si="6"/>
        <v>13</v>
      </c>
      <c r="W18" s="145">
        <v>3</v>
      </c>
      <c r="X18" s="29">
        <v>3</v>
      </c>
    </row>
  </sheetData>
  <phoneticPr fontId="2"/>
  <pageMargins left="0" right="0" top="0.74803149606299213" bottom="0.74803149606299213" header="0.31496062992125984" footer="0.31496062992125984"/>
  <pageSetup paperSize="9" scale="8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表紙</vt:lpstr>
      <vt:lpstr>ひまわりリーグとは</vt:lpstr>
      <vt:lpstr>要項</vt:lpstr>
      <vt:lpstr>組合せ</vt:lpstr>
      <vt:lpstr>ﾀｲﾑｽｹｼﾞｭｰﾙ</vt:lpstr>
      <vt:lpstr>１日目リーグ表</vt:lpstr>
      <vt:lpstr>2日目リーグ表</vt:lpstr>
      <vt:lpstr>決勝リーグ表</vt:lpstr>
      <vt:lpstr>予選集計</vt:lpstr>
      <vt:lpstr>組合せデータ</vt:lpstr>
      <vt:lpstr>お願い</vt:lpstr>
      <vt:lpstr>弁当注文</vt:lpstr>
      <vt:lpstr>'2日目リーグ表'!Print_Area</vt:lpstr>
      <vt:lpstr>決勝リーグ表!Print_Area</vt:lpstr>
      <vt:lpstr>組合せ!Print_Titles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HIROFUMI NAKAGAWA</dc:creator>
  <cp:lastModifiedBy>tadafamily</cp:lastModifiedBy>
  <cp:lastPrinted>2015-02-27T12:00:22Z</cp:lastPrinted>
  <dcterms:created xsi:type="dcterms:W3CDTF">2007-12-14T23:30:12Z</dcterms:created>
  <dcterms:modified xsi:type="dcterms:W3CDTF">2015-03-07T08:06:06Z</dcterms:modified>
</cp:coreProperties>
</file>